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700" windowHeight="6915" tabRatio="623" activeTab="0"/>
  </bookViews>
  <sheets>
    <sheet name="Schedule" sheetId="1" r:id="rId1"/>
    <sheet name="OtherProjects" sheetId="2" r:id="rId2"/>
    <sheet name="BudgetGraph" sheetId="3" r:id="rId3"/>
    <sheet name="Sheet1" sheetId="4" r:id="rId4"/>
    <sheet name="Sheet2" sheetId="5" r:id="rId5"/>
  </sheets>
  <definedNames>
    <definedName name="_xlnm.Print_Area" localSheetId="2">'BudgetGraph'!$A$1:$AC$55</definedName>
    <definedName name="_xlnm.Print_Area" localSheetId="1">'OtherProjects'!$A$1:$Q$55</definedName>
    <definedName name="_xlnm.Print_Area" localSheetId="0">'Schedule'!$B$1:$BR$128</definedName>
    <definedName name="_xlnm.Print_Titles" localSheetId="0">'Schedule'!$B:$B</definedName>
    <definedName name="Z_0DA1CE14_6147_4E11_9216_25955A7A5EE3_.wvu.Cols" localSheetId="0" hidden="1">'Schedule'!#REF!</definedName>
    <definedName name="Z_0DA1CE14_6147_4E11_9216_25955A7A5EE3_.wvu.PrintArea" localSheetId="0" hidden="1">'Schedule'!$B$1:$B$75</definedName>
    <definedName name="Z_0DA1CE14_6147_4E11_9216_25955A7A5EE3_.wvu.PrintTitles" localSheetId="0" hidden="1">'Schedule'!#REF!</definedName>
    <definedName name="Z_126CA9D1_8E14_4AB2_BDE4_0369C3F37162_.wvu.Cols" localSheetId="0" hidden="1">'Schedule'!#REF!</definedName>
    <definedName name="Z_126CA9D1_8E14_4AB2_BDE4_0369C3F37162_.wvu.PrintArea" localSheetId="0" hidden="1">'Schedule'!$B$1:$B$75</definedName>
    <definedName name="Z_126CA9D1_8E14_4AB2_BDE4_0369C3F37162_.wvu.PrintTitles" localSheetId="0" hidden="1">'Schedule'!#REF!</definedName>
    <definedName name="Z_1A083BB1_D2F9_4963_B915_33F2BE08B58B_.wvu.Cols" localSheetId="0" hidden="1">'Schedule'!#REF!,'Schedule'!#REF!,'Schedule'!$D:$AA</definedName>
    <definedName name="Z_252035D0_861F_43BA_A5EF_86C0D041BA88_.wvu.PrintArea" localSheetId="0" hidden="1">'Schedule'!$B$1:$J$76</definedName>
    <definedName name="Z_2E707C1F_6556_4CF6_9C3B_851507FF733A_.wvu.Cols" localSheetId="0" hidden="1">'Schedule'!#REF!,'Schedule'!#REF!,'Schedule'!$D:$AA</definedName>
    <definedName name="Z_2E707C1F_6556_4CF6_9C3B_851507FF733A_.wvu.PrintArea" localSheetId="0" hidden="1">'Schedule'!$B$1:$J$76</definedName>
    <definedName name="Z_45E3B684_A184_429D_A92A_E3E74EA96573_.wvu.Cols" localSheetId="0" hidden="1">'Schedule'!#REF!,'Schedule'!$D:$Z</definedName>
    <definedName name="Z_520D825A_D9F2_47DE_B8D9_C0A15B09AE8D_.wvu.Cols" localSheetId="0" hidden="1">'Schedule'!#REF!</definedName>
    <definedName name="Z_520D825A_D9F2_47DE_B8D9_C0A15B09AE8D_.wvu.PrintArea" localSheetId="0" hidden="1">'Schedule'!$B$1:$B$76</definedName>
    <definedName name="Z_520D825A_D9F2_47DE_B8D9_C0A15B09AE8D_.wvu.PrintTitles" localSheetId="0" hidden="1">'Schedule'!#REF!</definedName>
    <definedName name="Z_538C21D0_35F5_424A_BF7B_CBEC571D3717_.wvu.Cols" localSheetId="0" hidden="1">'Schedule'!#REF!,'Schedule'!$D:$Z</definedName>
    <definedName name="Z_538C21D0_35F5_424A_BF7B_CBEC571D3717_.wvu.PrintArea" localSheetId="0" hidden="1">'Schedule'!$B$1:$J$76</definedName>
    <definedName name="Z_57ECD753_4D3D_4036_B489_A17B38B26B91_.wvu.Cols" localSheetId="0" hidden="1">'Schedule'!#REF!</definedName>
    <definedName name="Z_57ECD753_4D3D_4036_B489_A17B38B26B91_.wvu.PrintArea" localSheetId="0" hidden="1">'Schedule'!$B$1:$B$76</definedName>
    <definedName name="Z_57ECD753_4D3D_4036_B489_A17B38B26B91_.wvu.PrintTitles" localSheetId="0" hidden="1">'Schedule'!#REF!</definedName>
    <definedName name="Z_630A0941_6E2B_48AE_80FE_B9D3DD5B99F7_.wvu.PrintArea" localSheetId="0" hidden="1">'Schedule'!$B$1:$B$76</definedName>
    <definedName name="Z_9659797B_62B1_4981_93E8_D486232AFEC9_.wvu.Cols" localSheetId="0" hidden="1">'Schedule'!#REF!,'Schedule'!$D:$Z</definedName>
    <definedName name="Z_D1E19B58_79A8_4641_91D8_0E6E73B91253_.wvu.Cols" localSheetId="0" hidden="1">'Schedule'!#REF!,'Schedule'!$D:$Z</definedName>
    <definedName name="Z_DA1B6007_47A9_4D12_B29F_79750B4934B7_.wvu.PrintArea" localSheetId="0" hidden="1">'Schedule'!$B$1:$J$76</definedName>
    <definedName name="Z_EBA220C9_5C15_44B3_81F4_9BC148AB8E09_.wvu.Cols" localSheetId="0" hidden="1">'Schedule'!#REF!,'Schedule'!$D:$Z</definedName>
    <definedName name="Z_EBA220C9_5C15_44B3_81F4_9BC148AB8E09_.wvu.PrintArea" localSheetId="0" hidden="1">'Schedule'!$B$1:$J$76</definedName>
    <definedName name="Z_FCF60420_F4DE_4F0A_AE41_C2FC397C3107_.wvu.Cols" localSheetId="0" hidden="1">'Schedule'!#REF!,'Schedule'!#REF!</definedName>
    <definedName name="Z_FCF60420_F4DE_4F0A_AE41_C2FC397C3107_.wvu.PrintArea" localSheetId="0" hidden="1">'Schedule'!$B$1:$J$76</definedName>
  </definedNames>
  <calcPr fullCalcOnLoad="1"/>
</workbook>
</file>

<file path=xl/comments1.xml><?xml version="1.0" encoding="utf-8"?>
<comments xmlns="http://schemas.openxmlformats.org/spreadsheetml/2006/main">
  <authors>
    <author>Hicks, Mark (ECY)</author>
    <author>ceh</author>
    <author>Mark Hicks</author>
    <author>mhic461</author>
  </authors>
  <commentList>
    <comment ref="AA54" authorId="0">
      <text>
        <r>
          <rPr>
            <b/>
            <sz val="10"/>
            <rFont val="Tahoma"/>
            <family val="2"/>
          </rPr>
          <t>Hicks, Mark (ECY):</t>
        </r>
        <r>
          <rPr>
            <sz val="10"/>
            <rFont val="Tahoma"/>
            <family val="2"/>
          </rPr>
          <t xml:space="preserve">
Ecology supports 2021 date and may drop this milestone if RMAP program improvements prove sufficient. </t>
        </r>
      </text>
    </comment>
    <comment ref="AG8" authorId="1">
      <text>
        <r>
          <rPr>
            <b/>
            <sz val="8"/>
            <rFont val="Tahoma"/>
            <family val="2"/>
          </rPr>
          <t>ceh:</t>
        </r>
        <r>
          <rPr>
            <sz val="8"/>
            <rFont val="Tahoma"/>
            <family val="2"/>
          </rPr>
          <t xml:space="preserve">
FY15: includes $100,000 for LiDAR water typing model pilots
</t>
        </r>
      </text>
    </comment>
    <comment ref="AJ32" authorId="2">
      <text>
        <r>
          <rPr>
            <b/>
            <sz val="8"/>
            <rFont val="Tahoma"/>
            <family val="2"/>
          </rPr>
          <t>Mark Hicks:</t>
        </r>
        <r>
          <rPr>
            <sz val="8"/>
            <rFont val="Tahoma"/>
            <family val="2"/>
          </rPr>
          <t xml:space="preserve">
Based on consultation with Bill E I dropped FY18 and 19 by 40% assuming harvets occur as per agreement with landowners.  This was a change from 360K 2018 and  255K in 2019.</t>
        </r>
      </text>
    </comment>
    <comment ref="AH24" authorId="2">
      <text>
        <r>
          <rPr>
            <b/>
            <sz val="8"/>
            <rFont val="Tahoma"/>
            <family val="2"/>
          </rPr>
          <t>Mark Hicks:</t>
        </r>
        <r>
          <rPr>
            <sz val="8"/>
            <rFont val="Tahoma"/>
            <family val="2"/>
          </rPr>
          <t xml:space="preserve">
This may end up not being requested and can be done anytime using the final data.</t>
        </r>
      </text>
    </comment>
    <comment ref="AH25" authorId="2">
      <text>
        <r>
          <rPr>
            <b/>
            <sz val="8"/>
            <rFont val="Tahoma"/>
            <family val="2"/>
          </rPr>
          <t>Mark Hicks:</t>
        </r>
        <r>
          <rPr>
            <sz val="8"/>
            <rFont val="Tahoma"/>
            <family val="2"/>
          </rPr>
          <t xml:space="preserve">
Policy needs to determine if this 10-year free to grow data is desirable.</t>
        </r>
      </text>
    </comment>
    <comment ref="AG36" authorId="2">
      <text>
        <r>
          <rPr>
            <b/>
            <sz val="8"/>
            <rFont val="Tahoma"/>
            <family val="2"/>
          </rPr>
          <t>Mark Hicks:</t>
        </r>
        <r>
          <rPr>
            <sz val="8"/>
            <rFont val="Tahoma"/>
            <family val="2"/>
          </rPr>
          <t xml:space="preserve">
For TWIG to have outside entity as coordinator on field data collection with the other consultants, and to keep on retainer to begin help TWIG  as a lead writer developing  study desgin once data is collected.</t>
        </r>
      </text>
    </comment>
    <comment ref="AH28" authorId="2">
      <text>
        <r>
          <rPr>
            <b/>
            <sz val="8"/>
            <rFont val="Tahoma"/>
            <family val="2"/>
          </rPr>
          <t>Mark Hicks:</t>
        </r>
        <r>
          <rPr>
            <sz val="8"/>
            <rFont val="Tahoma"/>
            <family val="2"/>
          </rPr>
          <t xml:space="preserve">
Final cost heavily depends on the nature of the review comments received, but will probably be less than budgeted if reanalysis and major re-write is not needed.</t>
        </r>
      </text>
    </comment>
    <comment ref="AK57" authorId="2">
      <text>
        <r>
          <rPr>
            <b/>
            <sz val="8"/>
            <rFont val="Tahoma"/>
            <family val="2"/>
          </rPr>
          <t>Mark Hicks:</t>
        </r>
        <r>
          <rPr>
            <sz val="8"/>
            <rFont val="Tahoma"/>
            <family val="2"/>
          </rPr>
          <t xml:space="preserve">
Project moved out two years since need for study will not be determined until hard rock amphibian analyses are complete. Is there reason to assume it will be 100K to develop a study design?</t>
        </r>
      </text>
    </comment>
    <comment ref="AR56" authorId="2">
      <text>
        <r>
          <rPr>
            <b/>
            <sz val="8"/>
            <rFont val="Tahoma"/>
            <family val="2"/>
          </rPr>
          <t>Moved out to after W. F Effectiveness study is complete so that knowledge plus what is learned from the Type N studies can go into developing a study design</t>
        </r>
      </text>
    </comment>
    <comment ref="B80" authorId="2">
      <text>
        <r>
          <rPr>
            <b/>
            <sz val="8"/>
            <rFont val="Tahoma"/>
            <family val="2"/>
          </rPr>
          <t>Mark Hicks:</t>
        </r>
        <r>
          <rPr>
            <sz val="8"/>
            <rFont val="Tahoma"/>
            <family val="2"/>
          </rPr>
          <t xml:space="preserve">
 Should we assume effectiveness studies will be used to cover this informaiton need or keep this stand alone project?</t>
        </r>
      </text>
    </comment>
    <comment ref="B78" authorId="2">
      <text>
        <r>
          <rPr>
            <b/>
            <sz val="8"/>
            <rFont val="Tahoma"/>
            <family val="2"/>
          </rPr>
          <t>Mark Hicks:</t>
        </r>
        <r>
          <rPr>
            <sz val="8"/>
            <rFont val="Tahoma"/>
            <family val="2"/>
          </rPr>
          <t xml:space="preserve">
CMER suggests that we just turn this into a requirement to develop a strategy for incorporating windthrow into other planned studies, rather than having a stand alone windthrow study.  Probably need to revisit what policy agreed to.</t>
        </r>
      </text>
    </comment>
    <comment ref="B77" authorId="2">
      <text>
        <r>
          <rPr>
            <b/>
            <sz val="8"/>
            <rFont val="Tahoma"/>
            <family val="2"/>
          </rPr>
          <t>Mark Hicks:</t>
        </r>
        <r>
          <rPr>
            <sz val="8"/>
            <rFont val="Tahoma"/>
            <family val="2"/>
          </rPr>
          <t xml:space="preserve">
Recommend changing this to a more generic "Road/wetlands interactions" study.  Roads will remain a topic of interest in the Wetlands research strategy.</t>
        </r>
      </text>
    </comment>
    <comment ref="AG66" authorId="3">
      <text>
        <r>
          <rPr>
            <b/>
            <sz val="9"/>
            <rFont val="Tahoma"/>
            <family val="2"/>
          </rPr>
          <t>mhic461:</t>
        </r>
        <r>
          <rPr>
            <sz val="9"/>
            <rFont val="Tahoma"/>
            <family val="2"/>
          </rPr>
          <t xml:space="preserve">
Phase I start of three phase project.  Can break up timing of different phases.  Originally this was 56K, 237K, 103K, 266K, and 103K.  Currently the second year of phase one includes costs for first year of phase 2. </t>
        </r>
      </text>
    </comment>
    <comment ref="B61" authorId="3">
      <text>
        <r>
          <rPr>
            <b/>
            <sz val="9"/>
            <rFont val="Tahoma"/>
            <family val="2"/>
          </rPr>
          <t>mhic461:</t>
        </r>
        <r>
          <rPr>
            <sz val="9"/>
            <rFont val="Tahoma"/>
            <family val="2"/>
          </rPr>
          <t xml:space="preserve">
Is this a priority? The purpose of this project is to determine the development sequence of younger stands of various species compositions and densities to mature stands. The study is intended to inform management of uneven-aged stands and those of low density or mixed composition. </t>
        </r>
      </text>
    </comment>
    <comment ref="AO54" authorId="3">
      <text>
        <r>
          <rPr>
            <b/>
            <sz val="9"/>
            <rFont val="Tahoma"/>
            <family val="2"/>
          </rPr>
          <t>mhic461:</t>
        </r>
        <r>
          <rPr>
            <sz val="9"/>
            <rFont val="Tahoma"/>
            <family val="2"/>
          </rPr>
          <t xml:space="preserve">
Moved from 2021 to manage budget bump.</t>
        </r>
      </text>
    </comment>
    <comment ref="AP54" authorId="3">
      <text>
        <r>
          <rPr>
            <b/>
            <sz val="9"/>
            <rFont val="Tahoma"/>
            <family val="2"/>
          </rPr>
          <t>mhic461:</t>
        </r>
        <r>
          <rPr>
            <sz val="9"/>
            <rFont val="Tahoma"/>
            <family val="2"/>
          </rPr>
          <t xml:space="preserve">
I broke a 700K field season into two years of 350K each.</t>
        </r>
      </text>
    </comment>
    <comment ref="B62" authorId="3">
      <text>
        <r>
          <rPr>
            <b/>
            <sz val="9"/>
            <rFont val="Tahoma"/>
            <family val="2"/>
          </rPr>
          <t>mhic461:</t>
        </r>
        <r>
          <rPr>
            <sz val="9"/>
            <rFont val="Tahoma"/>
            <family val="2"/>
          </rPr>
          <t xml:space="preserve">
This project will evaluate the validity of the Type F performance targets and the measures of success in meeting resource objectives.  Will this really be a stand alone project or will we use the efectiveness study results to make recommendations?</t>
        </r>
      </text>
    </comment>
    <comment ref="B100" authorId="3">
      <text>
        <r>
          <rPr>
            <b/>
            <sz val="9"/>
            <rFont val="Tahoma"/>
            <family val="2"/>
          </rPr>
          <t>mhic461:</t>
        </r>
        <r>
          <rPr>
            <sz val="9"/>
            <rFont val="Tahoma"/>
            <family val="2"/>
          </rPr>
          <t xml:space="preserve">
No longer stand alone project.  RSAG has made the literature review a component of HWC study report rather than a stand alone annotated bibliograpy.  Suggest deletion.</t>
        </r>
      </text>
    </comment>
    <comment ref="B96" authorId="3">
      <text>
        <r>
          <rPr>
            <b/>
            <sz val="9"/>
            <rFont val="Tahoma"/>
            <family val="2"/>
          </rPr>
          <t>mhic461:</t>
        </r>
        <r>
          <rPr>
            <sz val="9"/>
            <rFont val="Tahoma"/>
            <family val="2"/>
          </rPr>
          <t xml:space="preserve">
First CMER needs to know if there is a need to set different prescriptions based on occupation by tailed frog, then we will know if this project is needed.</t>
        </r>
      </text>
    </comment>
    <comment ref="B97" authorId="3">
      <text>
        <r>
          <rPr>
            <b/>
            <sz val="9"/>
            <rFont val="Tahoma"/>
            <family val="2"/>
          </rPr>
          <t>mhic461:</t>
        </r>
        <r>
          <rPr>
            <sz val="9"/>
            <rFont val="Tahoma"/>
            <family val="2"/>
          </rPr>
          <t xml:space="preserve">
This project would assess the accuracy of the DFC model in predicting riparian stand growth and trajectory from harvest age to the DFC target (age 140). This project will be designed to validate the DFC model as a tool to predict trajectory to the DFC target for both conifer-dominated and mixed stands.  CMER believes this is a DNR Operational project since mixed stands at the present and CMER has no control over the model.  Not clear how CMER would validate the model.</t>
        </r>
      </text>
    </comment>
    <comment ref="B103" authorId="3">
      <text>
        <r>
          <rPr>
            <b/>
            <sz val="9"/>
            <rFont val="Tahoma"/>
            <family val="2"/>
          </rPr>
          <t>mhic461:</t>
        </r>
        <r>
          <rPr>
            <sz val="9"/>
            <rFont val="Tahoma"/>
            <family val="2"/>
          </rPr>
          <t xml:space="preserve">
Completed.</t>
        </r>
      </text>
    </comment>
    <comment ref="B114" authorId="3">
      <text>
        <r>
          <rPr>
            <b/>
            <sz val="9"/>
            <rFont val="Tahoma"/>
            <family val="2"/>
          </rPr>
          <t>mhic461:</t>
        </r>
        <r>
          <rPr>
            <sz val="9"/>
            <rFont val="Tahoma"/>
            <family val="2"/>
          </rPr>
          <t xml:space="preserve">
CMER does not have role in this incompleted old project.  Suggest deletion.</t>
        </r>
      </text>
    </comment>
    <comment ref="B115" authorId="3">
      <text>
        <r>
          <rPr>
            <b/>
            <sz val="9"/>
            <rFont val="Tahoma"/>
            <family val="2"/>
          </rPr>
          <t>mhic461:</t>
        </r>
        <r>
          <rPr>
            <sz val="9"/>
            <rFont val="Tahoma"/>
            <family val="2"/>
          </rPr>
          <t xml:space="preserve">
CMER believes a Board Manual was subsequently developed that supercedes need for this project.  Suggest deletion.</t>
        </r>
      </text>
    </comment>
    <comment ref="B113" authorId="3">
      <text>
        <r>
          <rPr>
            <b/>
            <sz val="9"/>
            <rFont val="Tahoma"/>
            <family val="2"/>
          </rPr>
          <t>mhic461:</t>
        </r>
        <r>
          <rPr>
            <sz val="9"/>
            <rFont val="Tahoma"/>
            <family val="2"/>
          </rPr>
          <t xml:space="preserve">
This seems like compliance monitoring.  Is it still a project for CMER?</t>
        </r>
      </text>
    </comment>
    <comment ref="B112" authorId="3">
      <text>
        <r>
          <rPr>
            <b/>
            <sz val="9"/>
            <rFont val="Tahoma"/>
            <family val="2"/>
          </rPr>
          <t>mhic461:</t>
        </r>
        <r>
          <rPr>
            <sz val="9"/>
            <rFont val="Tahoma"/>
            <family val="2"/>
          </rPr>
          <t xml:space="preserve">
Will operational checks on fish passage as part of RMAP program suffice to provide status of fish passage on regional scale and how conditions are changing over time?  </t>
        </r>
      </text>
    </comment>
    <comment ref="B107" authorId="3">
      <text>
        <r>
          <rPr>
            <b/>
            <sz val="9"/>
            <rFont val="Tahoma"/>
            <family val="2"/>
          </rPr>
          <t>mhic461:</t>
        </r>
        <r>
          <rPr>
            <sz val="9"/>
            <rFont val="Tahoma"/>
            <family val="2"/>
          </rPr>
          <t xml:space="preserve">
This is really a strategy for combining research efforts - collecting informaiton on wetlands while doing other CMER topical research.  Not a study, and pretty late to do this now in a formal way.</t>
        </r>
      </text>
    </comment>
    <comment ref="B99" authorId="3">
      <text>
        <r>
          <rPr>
            <b/>
            <sz val="9"/>
            <rFont val="Tahoma"/>
            <family val="2"/>
          </rPr>
          <t>mhic461:</t>
        </r>
        <r>
          <rPr>
            <sz val="9"/>
            <rFont val="Tahoma"/>
            <family val="2"/>
          </rPr>
          <t xml:space="preserve">
Should be determined necessary and viable based on other planned wetland effectiveness studies.  May be accomplished by these other projects.  Outcome if needed would be more wetland types in the rules having different prescriptions.  Should this be on list until we determine it is appropriate to regulated based on different HGM types?</t>
        </r>
      </text>
    </comment>
    <comment ref="B98" authorId="3">
      <text>
        <r>
          <rPr>
            <b/>
            <sz val="9"/>
            <rFont val="Tahoma"/>
            <family val="2"/>
          </rPr>
          <t>mhic461:</t>
        </r>
        <r>
          <rPr>
            <sz val="9"/>
            <rFont val="Tahoma"/>
            <family val="2"/>
          </rPr>
          <t xml:space="preserve">
Attempt failed.  Not viewed as a sound scientific concept.  Is the nomograph even needed given East F BTO study findings.</t>
        </r>
      </text>
    </comment>
    <comment ref="AG17" authorId="3">
      <text>
        <r>
          <rPr>
            <b/>
            <sz val="9"/>
            <rFont val="Tahoma"/>
            <family val="2"/>
          </rPr>
          <t>mhic461:</t>
        </r>
        <r>
          <rPr>
            <sz val="9"/>
            <rFont val="Tahoma"/>
            <family val="2"/>
          </rPr>
          <t xml:space="preserve">
Internal so no cost but what about staff resources.?</t>
        </r>
      </text>
    </comment>
    <comment ref="AG35" authorId="3">
      <text>
        <r>
          <rPr>
            <b/>
            <sz val="9"/>
            <rFont val="Tahoma"/>
            <family val="2"/>
          </rPr>
          <t>mhic461:</t>
        </r>
        <r>
          <rPr>
            <sz val="9"/>
            <rFont val="Tahoma"/>
            <family val="2"/>
          </rPr>
          <t xml:space="preserve">
Greg suggests allocating money to begin finding sites in 2015.  But this part of budget was approved and going to Boartd.</t>
        </r>
      </text>
    </comment>
    <comment ref="B68" authorId="2">
      <text>
        <r>
          <rPr>
            <b/>
            <sz val="8"/>
            <rFont val="Tahoma"/>
            <family val="2"/>
          </rPr>
          <t>Mark Hicks:</t>
        </r>
        <r>
          <rPr>
            <sz val="8"/>
            <rFont val="Tahoma"/>
            <family val="2"/>
          </rPr>
          <t xml:space="preserve">
Suggest deleting all of the extensive vegetation  and temperature resample projects from main list given questional benefits and unclear methods and targets for monitoring.  Alternatively just conduct a single baseline for vegetation out in the future if it can be done in a manner that assessess applicability of the results from the effectiveness monitoring studies. Probably no sooner than 2018 after completion of Type N soft rock study and after Westside F prescription monitoring study design has been established.</t>
        </r>
      </text>
    </comment>
    <comment ref="B45" authorId="3">
      <text>
        <r>
          <rPr>
            <b/>
            <sz val="9"/>
            <rFont val="Tahoma"/>
            <family val="2"/>
          </rPr>
          <t>mhic461:</t>
        </r>
        <r>
          <rPr>
            <sz val="9"/>
            <rFont val="Tahoma"/>
            <family val="2"/>
          </rPr>
          <t xml:space="preserve">
Anticipated to major experimental studies with temp and connectivity as add-on costs.</t>
        </r>
      </text>
    </comment>
    <comment ref="AG15" authorId="3">
      <text>
        <r>
          <rPr>
            <b/>
            <sz val="9"/>
            <rFont val="Tahoma"/>
            <family val="2"/>
          </rPr>
          <t>mhic461:</t>
        </r>
        <r>
          <rPr>
            <sz val="9"/>
            <rFont val="Tahoma"/>
            <family val="2"/>
          </rPr>
          <t xml:space="preserve">
Internal so no cost but what about staff resources.?</t>
        </r>
      </text>
    </comment>
    <comment ref="AL32" authorId="3">
      <text>
        <r>
          <rPr>
            <b/>
            <sz val="9"/>
            <rFont val="Tahoma"/>
            <family val="2"/>
          </rPr>
          <t>mhic461:</t>
        </r>
        <r>
          <rPr>
            <sz val="9"/>
            <rFont val="Tahoma"/>
            <family val="2"/>
          </rPr>
          <t xml:space="preserve">
This represents a 5th year post resample of vegetation to sync up with West BCIF data.</t>
        </r>
      </text>
    </comment>
    <comment ref="B105" authorId="3">
      <text>
        <r>
          <rPr>
            <b/>
            <sz val="9"/>
            <rFont val="Tahoma"/>
            <family val="2"/>
          </rPr>
          <t>mhic461:</t>
        </r>
        <r>
          <rPr>
            <sz val="9"/>
            <rFont val="Tahoma"/>
            <family val="2"/>
          </rPr>
          <t xml:space="preserve">
Project almost complete, and no budget needed.</t>
        </r>
      </text>
    </comment>
    <comment ref="B95" authorId="3">
      <text>
        <r>
          <rPr>
            <b/>
            <sz val="9"/>
            <rFont val="Tahoma"/>
            <family val="2"/>
          </rPr>
          <t>mhic461:</t>
        </r>
        <r>
          <rPr>
            <sz val="9"/>
            <rFont val="Tahoma"/>
            <family val="2"/>
          </rPr>
          <t xml:space="preserve">
Not high priority and best scheduled after 2019, or deleted for now.
Requires adjusting literature findings based on our new kinowledge of how temperture may have biased detection.</t>
        </r>
      </text>
    </comment>
    <comment ref="B108" authorId="3">
      <text>
        <r>
          <rPr>
            <b/>
            <sz val="9"/>
            <rFont val="Tahoma"/>
            <family val="2"/>
          </rPr>
          <t>mhic461:</t>
        </r>
        <r>
          <rPr>
            <sz val="9"/>
            <rFont val="Tahoma"/>
            <family val="2"/>
          </rPr>
          <t xml:space="preserve">
CMER believes the timeframe for doing this study has passed.  This should be deleted.</t>
        </r>
      </text>
    </comment>
    <comment ref="B111" authorId="3">
      <text>
        <r>
          <rPr>
            <b/>
            <sz val="9"/>
            <rFont val="Tahoma"/>
            <family val="2"/>
          </rPr>
          <t>mhic461:</t>
        </r>
        <r>
          <rPr>
            <sz val="9"/>
            <rFont val="Tahoma"/>
            <family val="2"/>
          </rPr>
          <t xml:space="preserve">
CMER believes this is a DNR Operational task, and not a science task and should be deleted.</t>
        </r>
      </text>
    </comment>
    <comment ref="B75" authorId="3">
      <text>
        <r>
          <rPr>
            <b/>
            <sz val="9"/>
            <rFont val="Tahoma"/>
            <family val="2"/>
          </rPr>
          <t>mhic461:</t>
        </r>
        <r>
          <rPr>
            <sz val="9"/>
            <rFont val="Tahoma"/>
            <family val="2"/>
          </rPr>
          <t xml:space="preserve">
Is this still a priority project.  Perhaps it should be on the back up list.</t>
        </r>
      </text>
    </comment>
    <comment ref="B121" authorId="3">
      <text>
        <r>
          <rPr>
            <b/>
            <sz val="9"/>
            <rFont val="Tahoma"/>
            <family val="2"/>
          </rPr>
          <t>mhic461:</t>
        </r>
        <r>
          <rPr>
            <sz val="9"/>
            <rFont val="Tahoma"/>
            <family val="2"/>
          </rPr>
          <t xml:space="preserve">
No project established but intended to address question: Will the physical processes that drive channel migration change appreciably due to the application of forest practices rules?</t>
        </r>
      </text>
    </comment>
    <comment ref="B106" authorId="3">
      <text>
        <r>
          <rPr>
            <b/>
            <sz val="9"/>
            <rFont val="Tahoma"/>
            <family val="2"/>
          </rPr>
          <t>mhic461:</t>
        </r>
        <r>
          <rPr>
            <sz val="9"/>
            <rFont val="Tahoma"/>
            <family val="2"/>
          </rPr>
          <t xml:space="preserve">
If complete, why not delete from list?</t>
        </r>
      </text>
    </comment>
    <comment ref="B109" authorId="3">
      <text>
        <r>
          <rPr>
            <b/>
            <sz val="9"/>
            <rFont val="Tahoma"/>
            <family val="2"/>
          </rPr>
          <t>mhic461:</t>
        </r>
        <r>
          <rPr>
            <sz val="9"/>
            <rFont val="Tahoma"/>
            <family val="2"/>
          </rPr>
          <t xml:space="preserve">
Nine of original 22 priority watersheds were completed before ending phase 3.  This is probably a DNR operational task, so perhaps should remove from CMER list.</t>
        </r>
      </text>
    </comment>
    <comment ref="B110" authorId="3">
      <text>
        <r>
          <rPr>
            <b/>
            <sz val="9"/>
            <rFont val="Tahoma"/>
            <family val="2"/>
          </rPr>
          <t>mhic461:</t>
        </r>
        <r>
          <rPr>
            <sz val="9"/>
            <rFont val="Tahoma"/>
            <family val="2"/>
          </rPr>
          <t xml:space="preserve">
FPB mandated this to Board Staff/DNR to accomplish.  Remove from CMER project list.</t>
        </r>
      </text>
    </comment>
    <comment ref="AJ36" authorId="3">
      <text>
        <r>
          <rPr>
            <b/>
            <sz val="9"/>
            <rFont val="Tahoma"/>
            <family val="2"/>
          </rPr>
          <t>mhic461:</t>
        </r>
        <r>
          <rPr>
            <sz val="9"/>
            <rFont val="Tahoma"/>
            <family val="2"/>
          </rPr>
          <t xml:space="preserve">
Field monitoring cost estimates dropped from 360K/yr to 330K/yr anticipating some savings if done concurrently with perennial flow study.</t>
        </r>
      </text>
    </comment>
    <comment ref="AO36" authorId="3">
      <text>
        <r>
          <rPr>
            <b/>
            <sz val="9"/>
            <rFont val="Tahoma"/>
            <family val="2"/>
          </rPr>
          <t>mhic461:</t>
        </r>
        <r>
          <rPr>
            <sz val="9"/>
            <rFont val="Tahoma"/>
            <family val="2"/>
          </rPr>
          <t xml:space="preserve">
Analysis costs lowered from 250K to 200K expecting some savings due to staff efficiency if done concurrent with perennial flow study.</t>
        </r>
      </text>
    </comment>
    <comment ref="AL57" authorId="3">
      <text>
        <r>
          <rPr>
            <b/>
            <sz val="9"/>
            <rFont val="Tahoma"/>
            <family val="2"/>
          </rPr>
          <t>mhic461:</t>
        </r>
        <r>
          <rPr>
            <sz val="9"/>
            <rFont val="Tahoma"/>
            <family val="2"/>
          </rPr>
          <t xml:space="preserve">
Default costs raised from  100K for first year of site acquisition to 150k in recognition of greater logistical challenges in finding amphibian study sites.</t>
        </r>
      </text>
    </comment>
    <comment ref="B74" authorId="3">
      <text>
        <r>
          <rPr>
            <b/>
            <sz val="9"/>
            <rFont val="Tahoma"/>
            <family val="2"/>
          </rPr>
          <t>mhic461:</t>
        </r>
        <r>
          <rPr>
            <sz val="9"/>
            <rFont val="Tahoma"/>
            <family val="2"/>
          </rPr>
          <t xml:space="preserve">
Not clear what this does that would be distinct from the Road Prescription Scale study and DNR Operations.</t>
        </r>
      </text>
    </comment>
    <comment ref="AK31" authorId="3">
      <text>
        <r>
          <rPr>
            <b/>
            <sz val="9"/>
            <rFont val="Tahoma"/>
            <family val="2"/>
          </rPr>
          <t>mhic461:</t>
        </r>
        <r>
          <rPr>
            <sz val="9"/>
            <rFont val="Tahoma"/>
            <family val="2"/>
          </rPr>
          <t xml:space="preserve">
Dropped the 75K that was in 2019 given policy has provided the ability for this extended montioring to be completed without going through  ISPR.</t>
        </r>
      </text>
    </comment>
    <comment ref="B42" authorId="3">
      <text>
        <r>
          <rPr>
            <b/>
            <sz val="9"/>
            <rFont val="Tahoma"/>
            <family val="2"/>
          </rPr>
          <t>mhic461:</t>
        </r>
        <r>
          <rPr>
            <sz val="9"/>
            <rFont val="Tahoma"/>
            <family val="2"/>
          </rPr>
          <t xml:space="preserve">
UPSAG does not recommend this study - comments include "it can't be done" and "the answer is obvious and it is a waste of resources".  It is a key FFR question however so perhaps include seed money for Pilot or RFP to see if method may exist to get done with Lidar etc.  It could also be moved out in time and serve as a validation study to be done after any further rule improvements are in place.</t>
        </r>
      </text>
    </comment>
    <comment ref="AH42" authorId="3">
      <text>
        <r>
          <rPr>
            <b/>
            <sz val="9"/>
            <rFont val="Tahoma"/>
            <family val="2"/>
          </rPr>
          <t>mhic461:</t>
        </r>
        <r>
          <rPr>
            <sz val="9"/>
            <rFont val="Tahoma"/>
            <family val="2"/>
          </rPr>
          <t xml:space="preserve">
Money to solicit ideas for how to conduct this study via an RFP.  </t>
        </r>
      </text>
    </comment>
    <comment ref="B76" authorId="3">
      <text>
        <r>
          <rPr>
            <b/>
            <sz val="9"/>
            <rFont val="Tahoma"/>
            <family val="2"/>
          </rPr>
          <t>mhic461:</t>
        </r>
        <r>
          <rPr>
            <sz val="9"/>
            <rFont val="Tahoma"/>
            <family val="2"/>
          </rPr>
          <t xml:space="preserve">
This is really a strategy for combining research efforts - collecting informaiton on wetlands while doing other CMER topical research.  Not a study, and pretty late to do this now in a formal way.</t>
        </r>
      </text>
    </comment>
    <comment ref="AM85" authorId="3">
      <text>
        <r>
          <rPr>
            <b/>
            <sz val="9"/>
            <rFont val="Tahoma"/>
            <family val="2"/>
          </rPr>
          <t>mhic461:</t>
        </r>
        <r>
          <rPr>
            <sz val="9"/>
            <rFont val="Tahoma"/>
            <family val="2"/>
          </rPr>
          <t xml:space="preserve">
Could replace in time with the amph in intermittent stream study - if this additional field study is determined necessary.  Costs may not adequately fit this project.</t>
        </r>
      </text>
    </comment>
    <comment ref="AK30" authorId="3">
      <text>
        <r>
          <rPr>
            <b/>
            <sz val="9"/>
            <rFont val="Tahoma"/>
            <family val="2"/>
          </rPr>
          <t>mhic461:</t>
        </r>
        <r>
          <rPr>
            <sz val="9"/>
            <rFont val="Tahoma"/>
            <family val="2"/>
          </rPr>
          <t xml:space="preserve">
Aimee says these last out-year costs assume it will need to go through the ISPR process.</t>
        </r>
      </text>
    </comment>
    <comment ref="AK67" authorId="3">
      <text>
        <r>
          <rPr>
            <b/>
            <sz val="9"/>
            <rFont val="Tahoma"/>
            <family val="2"/>
          </rPr>
          <t>mhic461:</t>
        </r>
        <r>
          <rPr>
            <sz val="9"/>
            <rFont val="Tahoma"/>
            <family val="2"/>
          </rPr>
          <t xml:space="preserve">
Dropped 50K for last year given policy has provided the ability for this extended montioring to be completed without going through  ISPR.</t>
        </r>
      </text>
    </comment>
    <comment ref="B84" authorId="3">
      <text>
        <r>
          <rPr>
            <b/>
            <sz val="9"/>
            <rFont val="Tahoma"/>
            <family val="2"/>
          </rPr>
          <t>mhic461:</t>
        </r>
        <r>
          <rPr>
            <sz val="9"/>
            <rFont val="Tahoma"/>
            <family val="2"/>
          </rPr>
          <t xml:space="preserve">
Moved to main MS worksheet to support Board prioritzation of GDSL program. Uses modeling to try and determine what part of recharge areas are most influential on landslide movement.</t>
        </r>
      </text>
    </comment>
    <comment ref="B83" authorId="3">
      <text>
        <r>
          <rPr>
            <b/>
            <sz val="9"/>
            <rFont val="Tahoma"/>
            <family val="2"/>
          </rPr>
          <t>mhic461:</t>
        </r>
        <r>
          <rPr>
            <sz val="9"/>
            <rFont val="Tahoma"/>
            <family val="2"/>
          </rPr>
          <t xml:space="preserve">
Moved to main MS worksheet to support Board prioritzation of GDSL program. UPSAG does not recommend this in current form.  UPSAG would prefer to empirically monitor movement of active landslides where harvest occurred in groundwater recharge area.</t>
        </r>
      </text>
    </comment>
    <comment ref="B85" authorId="3">
      <text>
        <r>
          <rPr>
            <b/>
            <sz val="9"/>
            <rFont val="Tahoma"/>
            <family val="2"/>
          </rPr>
          <t>mhic461:</t>
        </r>
        <r>
          <rPr>
            <sz val="9"/>
            <rFont val="Tahoma"/>
            <family val="2"/>
          </rPr>
          <t xml:space="preserve">
Moved to main MS worksheet to support Board prioritzation of GDSL program. UPSAG does not recommend pursuing this project.  Expects basic science questions would not be resolved.</t>
        </r>
      </text>
    </comment>
    <comment ref="AJ86" authorId="3">
      <text>
        <r>
          <rPr>
            <b/>
            <sz val="9"/>
            <rFont val="Tahoma"/>
            <family val="2"/>
          </rPr>
          <t>mhic461:</t>
        </r>
        <r>
          <rPr>
            <sz val="9"/>
            <rFont val="Tahoma"/>
            <family val="2"/>
          </rPr>
          <t xml:space="preserve">
No sound basis for this estimate.  Assumes only review by two qualified FTE and not data acquisition costs.</t>
        </r>
      </text>
    </comment>
    <comment ref="B126" authorId="3">
      <text>
        <r>
          <rPr>
            <b/>
            <sz val="9"/>
            <rFont val="Tahoma"/>
            <family val="2"/>
          </rPr>
          <t>mhic461:</t>
        </r>
        <r>
          <rPr>
            <sz val="9"/>
            <rFont val="Tahoma"/>
            <family val="2"/>
          </rPr>
          <t xml:space="preserve">
Costs estimate would not include acquisition of LiDAR. Project a recommendation of UPSAG.</t>
        </r>
      </text>
    </comment>
    <comment ref="B90" authorId="3">
      <text>
        <r>
          <rPr>
            <b/>
            <sz val="9"/>
            <rFont val="Tahoma"/>
            <family val="2"/>
          </rPr>
          <t>mhic461:</t>
        </r>
        <r>
          <rPr>
            <sz val="9"/>
            <rFont val="Tahoma"/>
            <family val="2"/>
          </rPr>
          <t xml:space="preserve">
Project needs to be rescoped to proceed as it was to use the EWRAP data set.  Too much time has now passed.  May be needed if want to establish LWD performance targets on Eastside.</t>
        </r>
      </text>
    </comment>
    <comment ref="B91" authorId="3">
      <text>
        <r>
          <rPr>
            <b/>
            <sz val="9"/>
            <rFont val="Tahoma"/>
            <family val="2"/>
          </rPr>
          <t>mhic461:</t>
        </r>
        <r>
          <rPr>
            <sz val="9"/>
            <rFont val="Tahoma"/>
            <family val="2"/>
          </rPr>
          <t xml:space="preserve">
Potentially viable and relevant: determine the range of aquatic habitat associated with mature (DFC) riparian forest conditions.  Perhaps tied in with Performance Target Validation research.  Do we, however, need a separate project for DFC age stands, or clarify this is a subpart to F-stream validation monitoring?
</t>
        </r>
      </text>
    </comment>
    <comment ref="B92" authorId="3">
      <text>
        <r>
          <rPr>
            <b/>
            <sz val="9"/>
            <rFont val="Tahoma"/>
            <family val="2"/>
          </rPr>
          <t>mhic461:</t>
        </r>
        <r>
          <rPr>
            <sz val="9"/>
            <rFont val="Tahoma"/>
            <family val="2"/>
          </rPr>
          <t xml:space="preserve">
Should be tied to the results of the Eastside N effect study.  If no effect on temperature than perhaps no reason to do the study.</t>
        </r>
      </text>
    </comment>
    <comment ref="B94" authorId="3">
      <text>
        <r>
          <rPr>
            <b/>
            <sz val="9"/>
            <rFont val="Tahoma"/>
            <family val="2"/>
          </rPr>
          <t>mhic461:</t>
        </r>
        <r>
          <rPr>
            <sz val="9"/>
            <rFont val="Tahoma"/>
            <family val="2"/>
          </rPr>
          <t xml:space="preserve">
Purpose would be to develop method to correct site class map designations for RMZs.  Scoping document was prepared and presented to policy.</t>
        </r>
      </text>
    </comment>
    <comment ref="B79" authorId="3">
      <text>
        <r>
          <rPr>
            <b/>
            <sz val="9"/>
            <rFont val="Tahoma"/>
            <family val="0"/>
          </rPr>
          <t>mhic461:</t>
        </r>
        <r>
          <rPr>
            <sz val="9"/>
            <rFont val="Tahoma"/>
            <family val="0"/>
          </rPr>
          <t xml:space="preserve">
CMER would like to replace this with a strategy on incorporation within other projects.</t>
        </r>
      </text>
    </comment>
    <comment ref="AH36" authorId="3">
      <text>
        <r>
          <rPr>
            <b/>
            <sz val="9"/>
            <rFont val="Tahoma"/>
            <family val="0"/>
          </rPr>
          <t>mhic461:</t>
        </r>
        <r>
          <rPr>
            <sz val="9"/>
            <rFont val="Tahoma"/>
            <family val="0"/>
          </rPr>
          <t xml:space="preserve">
Site acquisition costs reduced if dry and perennial done at same time.</t>
        </r>
      </text>
    </comment>
    <comment ref="B54" authorId="3">
      <text>
        <r>
          <rPr>
            <b/>
            <sz val="9"/>
            <rFont val="Tahoma"/>
            <family val="2"/>
          </rPr>
          <t>mhic461:</t>
        </r>
        <r>
          <rPr>
            <sz val="9"/>
            <rFont val="Tahoma"/>
            <family val="2"/>
          </rPr>
          <t xml:space="preserve">
What did the first sample actually cost?</t>
        </r>
      </text>
    </comment>
    <comment ref="B86" authorId="3">
      <text>
        <r>
          <rPr>
            <b/>
            <sz val="9"/>
            <rFont val="Tahoma"/>
            <family val="0"/>
          </rPr>
          <t>mhic461:</t>
        </r>
        <r>
          <rPr>
            <sz val="9"/>
            <rFont val="Tahoma"/>
            <family val="0"/>
          </rPr>
          <t xml:space="preserve">
Is this really a DNR project?</t>
        </r>
      </text>
    </comment>
    <comment ref="AG40" authorId="3">
      <text>
        <r>
          <rPr>
            <b/>
            <sz val="9"/>
            <rFont val="Tahoma"/>
            <family val="0"/>
          </rPr>
          <t>mhic461:</t>
        </r>
        <r>
          <rPr>
            <sz val="9"/>
            <rFont val="Tahoma"/>
            <family val="0"/>
          </rPr>
          <t xml:space="preserve">
Uses default costs and assumes analysis follwed by potential case study.</t>
        </r>
      </text>
    </comment>
    <comment ref="AH31" authorId="3">
      <text>
        <r>
          <rPr>
            <b/>
            <sz val="9"/>
            <rFont val="Tahoma"/>
            <family val="2"/>
          </rPr>
          <t>mhic461:</t>
        </r>
        <r>
          <rPr>
            <sz val="9"/>
            <rFont val="Tahoma"/>
            <family val="2"/>
          </rPr>
          <t xml:space="preserve">
This year includes export monitoring for nutrients - which were initially elevated post harvest.</t>
        </r>
      </text>
    </comment>
    <comment ref="B31" authorId="3">
      <text>
        <r>
          <rPr>
            <b/>
            <sz val="9"/>
            <rFont val="Tahoma"/>
            <family val="2"/>
          </rPr>
          <t>mhic461:</t>
        </r>
        <r>
          <rPr>
            <sz val="9"/>
            <rFont val="Tahoma"/>
            <family val="2"/>
          </rPr>
          <t xml:space="preserve">
Extended monitoring to look at recovery of variables increased post harvest - temperature and nutrients.  Also, temperature in years 2016 and 2017 are in support of the analysis work for amphibian demographics.</t>
        </r>
      </text>
    </comment>
    <comment ref="AG31" authorId="3">
      <text>
        <r>
          <rPr>
            <b/>
            <sz val="9"/>
            <rFont val="Tahoma"/>
            <family val="2"/>
          </rPr>
          <t>mhic461:</t>
        </r>
        <r>
          <rPr>
            <sz val="9"/>
            <rFont val="Tahoma"/>
            <family val="2"/>
          </rPr>
          <t xml:space="preserve">
Optional year for study, but it would cost to maintain monitoring network almost the same if we do not collect the data. </t>
        </r>
      </text>
    </comment>
    <comment ref="AH67" authorId="3">
      <text>
        <r>
          <rPr>
            <b/>
            <sz val="9"/>
            <rFont val="Tahoma"/>
            <family val="2"/>
          </rPr>
          <t>mhic461:</t>
        </r>
        <r>
          <rPr>
            <sz val="9"/>
            <rFont val="Tahoma"/>
            <family val="2"/>
          </rPr>
          <t xml:space="preserve">
PI suggests this is probably too soon to initiated and suggested 2017.</t>
        </r>
      </text>
    </comment>
    <comment ref="B35" authorId="3">
      <text>
        <r>
          <rPr>
            <b/>
            <sz val="9"/>
            <rFont val="Tahoma"/>
            <family val="0"/>
          </rPr>
          <t>mhic461:</t>
        </r>
        <r>
          <rPr>
            <sz val="9"/>
            <rFont val="Tahoma"/>
            <family val="0"/>
          </rPr>
          <t xml:space="preserve">
The perennial and dry studies are matched in time to gain economies of scale and allow consideration of project integration.</t>
        </r>
      </text>
    </comment>
    <comment ref="B81" authorId="3">
      <text>
        <r>
          <rPr>
            <b/>
            <sz val="9"/>
            <rFont val="Tahoma"/>
            <family val="2"/>
          </rPr>
          <t>mhic461:</t>
        </r>
        <r>
          <rPr>
            <sz val="9"/>
            <rFont val="Tahoma"/>
            <family val="2"/>
          </rPr>
          <t xml:space="preserve">
There was money placed in out year that no one in CMER understands the purpose of.</t>
        </r>
      </text>
    </comment>
    <comment ref="B14" authorId="3">
      <text>
        <r>
          <rPr>
            <b/>
            <sz val="9"/>
            <rFont val="Tahoma"/>
            <family val="2"/>
          </rPr>
          <t>mhic461:</t>
        </r>
        <r>
          <rPr>
            <sz val="9"/>
            <rFont val="Tahoma"/>
            <family val="2"/>
          </rPr>
          <t xml:space="preserve">
Complete</t>
        </r>
      </text>
    </comment>
    <comment ref="B12" authorId="3">
      <text>
        <r>
          <rPr>
            <b/>
            <sz val="9"/>
            <rFont val="Tahoma"/>
            <family val="2"/>
          </rPr>
          <t>mhic461:</t>
        </r>
        <r>
          <rPr>
            <sz val="9"/>
            <rFont val="Tahoma"/>
            <family val="2"/>
          </rPr>
          <t xml:space="preserve">
Complete</t>
        </r>
      </text>
    </comment>
    <comment ref="B13" authorId="3">
      <text>
        <r>
          <rPr>
            <b/>
            <sz val="9"/>
            <rFont val="Tahoma"/>
            <family val="2"/>
          </rPr>
          <t>mhic461:</t>
        </r>
        <r>
          <rPr>
            <sz val="9"/>
            <rFont val="Tahoma"/>
            <family val="2"/>
          </rPr>
          <t xml:space="preserve">
Complete</t>
        </r>
      </text>
    </comment>
    <comment ref="B117" authorId="3">
      <text>
        <r>
          <rPr>
            <b/>
            <sz val="9"/>
            <rFont val="Tahoma"/>
            <family val="2"/>
          </rPr>
          <t>mhic461:</t>
        </r>
        <r>
          <rPr>
            <sz val="9"/>
            <rFont val="Tahoma"/>
            <family val="2"/>
          </rPr>
          <t xml:space="preserve">
Do we budget and plan anything for programs where the projects have not yet been established?</t>
        </r>
      </text>
    </comment>
    <comment ref="AH68" authorId="3">
      <text>
        <r>
          <rPr>
            <b/>
            <sz val="9"/>
            <rFont val="Tahoma"/>
            <family val="2"/>
          </rPr>
          <t>mhic461:</t>
        </r>
        <r>
          <rPr>
            <sz val="9"/>
            <rFont val="Tahoma"/>
            <family val="2"/>
          </rPr>
          <t xml:space="preserve">
</t>
        </r>
      </text>
    </comment>
    <comment ref="B60" authorId="3">
      <text>
        <r>
          <rPr>
            <b/>
            <sz val="9"/>
            <rFont val="Tahoma"/>
            <family val="2"/>
          </rPr>
          <t>mhic461:</t>
        </r>
        <r>
          <rPr>
            <sz val="9"/>
            <rFont val="Tahoma"/>
            <family val="2"/>
          </rPr>
          <t xml:space="preserve">
Can we formally ackowledge ability to use this to alternatively fill any "gaps" in knowledge?  The purpose of this project is to test the effectiveness of alternative treatments which are not part of the current FFR/HCP prescription package.</t>
        </r>
      </text>
    </comment>
    <comment ref="B88" authorId="3">
      <text>
        <r>
          <rPr>
            <b/>
            <sz val="9"/>
            <rFont val="Tahoma"/>
            <family val="2"/>
          </rPr>
          <t>mhic461:</t>
        </r>
        <r>
          <rPr>
            <sz val="9"/>
            <rFont val="Tahoma"/>
            <family val="2"/>
          </rPr>
          <t xml:space="preserve">
This is a program and is already listed in the prioritized list of MS projects.</t>
        </r>
      </text>
    </comment>
    <comment ref="B56" authorId="3">
      <text>
        <r>
          <rPr>
            <b/>
            <sz val="9"/>
            <rFont val="Tahoma"/>
            <family val="2"/>
          </rPr>
          <t>mhic461:</t>
        </r>
        <r>
          <rPr>
            <sz val="9"/>
            <rFont val="Tahoma"/>
            <family val="2"/>
          </rPr>
          <t xml:space="preserve">
Not an actual project title.  Currently represented in workplan at the program level by a general description that it integrates issues spanning the riparian and road rule groups.</t>
        </r>
      </text>
    </comment>
    <comment ref="B119" authorId="3">
      <text>
        <r>
          <rPr>
            <b/>
            <sz val="9"/>
            <rFont val="Tahoma"/>
            <family val="2"/>
          </rPr>
          <t>mhic461:</t>
        </r>
        <r>
          <rPr>
            <sz val="9"/>
            <rFont val="Tahoma"/>
            <family val="2"/>
          </rPr>
          <t xml:space="preserve">
Appears to be an operational compliance/trends issue.</t>
        </r>
      </text>
    </comment>
    <comment ref="B120" authorId="3">
      <text>
        <r>
          <rPr>
            <b/>
            <sz val="9"/>
            <rFont val="Tahoma"/>
            <family val="2"/>
          </rPr>
          <t>mhic461:</t>
        </r>
        <r>
          <rPr>
            <sz val="9"/>
            <rFont val="Tahoma"/>
            <family val="2"/>
          </rPr>
          <t xml:space="preserve">
The key objective of projects developed in this program will be to understand, at a watershed scale, the cumulative effects of different sediment loads in the context of rates of management-induced versus natural landslides.</t>
        </r>
      </text>
    </comment>
    <comment ref="B124" authorId="3">
      <text>
        <r>
          <rPr>
            <b/>
            <sz val="9"/>
            <rFont val="Tahoma"/>
            <family val="2"/>
          </rPr>
          <t>mhic461:</t>
        </r>
        <r>
          <rPr>
            <sz val="9"/>
            <rFont val="Tahoma"/>
            <family val="2"/>
          </rPr>
          <t xml:space="preserve">
Study newly identified in the forthcoming Wetlands Research Strategy.</t>
        </r>
      </text>
    </comment>
    <comment ref="B125" authorId="3">
      <text>
        <r>
          <rPr>
            <b/>
            <sz val="9"/>
            <rFont val="Tahoma"/>
            <family val="2"/>
          </rPr>
          <t>mhic461:</t>
        </r>
        <r>
          <rPr>
            <sz val="9"/>
            <rFont val="Tahoma"/>
            <family val="2"/>
          </rPr>
          <t xml:space="preserve">
Gap in knowledge on prescription effectiveness noted after completion of eastside BTO temp/shade study.</t>
        </r>
      </text>
    </comment>
    <comment ref="B127" authorId="3">
      <text>
        <r>
          <rPr>
            <b/>
            <sz val="9"/>
            <rFont val="Tahoma"/>
            <family val="2"/>
          </rPr>
          <t>mhic461:</t>
        </r>
        <r>
          <rPr>
            <sz val="9"/>
            <rFont val="Tahoma"/>
            <family val="2"/>
          </rPr>
          <t xml:space="preserve">
New project identified in forthcoming Wetlands Research Strategy.</t>
        </r>
      </text>
    </comment>
    <comment ref="B130" authorId="3">
      <text>
        <r>
          <rPr>
            <b/>
            <sz val="9"/>
            <rFont val="Tahoma"/>
            <family val="2"/>
          </rPr>
          <t>mhic461:</t>
        </r>
        <r>
          <rPr>
            <sz val="9"/>
            <rFont val="Tahoma"/>
            <family val="2"/>
          </rPr>
          <t xml:space="preserve">
Alternative would be to rely on the intensive and cumulative effects studies in the workplan to address any final informaitonal needs on rule effectiveness.</t>
        </r>
      </text>
    </comment>
  </commentList>
</comments>
</file>

<file path=xl/comments4.xml><?xml version="1.0" encoding="utf-8"?>
<comments xmlns="http://schemas.openxmlformats.org/spreadsheetml/2006/main">
  <authors>
    <author>mhic461</author>
    <author>Mark Hicks</author>
  </authors>
  <commentList>
    <comment ref="A8" authorId="0">
      <text>
        <r>
          <rPr>
            <b/>
            <sz val="9"/>
            <rFont val="Tahoma"/>
            <family val="2"/>
          </rPr>
          <t>mhic461:</t>
        </r>
        <r>
          <rPr>
            <sz val="9"/>
            <rFont val="Tahoma"/>
            <family val="2"/>
          </rPr>
          <t xml:space="preserve">
Anticipate two major experimental studies with temp and connectivity as add-on costs.</t>
        </r>
      </text>
    </comment>
    <comment ref="A18" authorId="1">
      <text>
        <r>
          <rPr>
            <b/>
            <sz val="8"/>
            <rFont val="Tahoma"/>
            <family val="2"/>
          </rPr>
          <t xml:space="preserve">Mark Hicks:
</t>
        </r>
        <r>
          <rPr>
            <sz val="8"/>
            <rFont val="Tahoma"/>
            <family val="2"/>
          </rPr>
          <t>Is this still a priority project.  Perhaps it should be on the back up list.  The purpose was to collect data on wetlands while doing other CMER research.  With much of N work done, and no basis for integration established, this is a good idea that is too late and too undeveloped.</t>
        </r>
      </text>
    </comment>
    <comment ref="A19" authorId="1">
      <text>
        <r>
          <rPr>
            <b/>
            <sz val="8"/>
            <rFont val="Tahoma"/>
            <family val="2"/>
          </rPr>
          <t>Mark Hicks:</t>
        </r>
        <r>
          <rPr>
            <sz val="8"/>
            <rFont val="Tahoma"/>
            <family val="2"/>
          </rPr>
          <t xml:space="preserve">
Is this still a priority project.  Perhaps it should be on the back up list, or at least changed into a more generic "Road/wetlands interactions" study.  It seems we determined we cannot really do an unbiased assessment of the use of the mitigation strategy.
Should it be a part of the roads prescription scale study - would roads TWIG need WetSAG resources?</t>
        </r>
      </text>
    </comment>
    <comment ref="A20" authorId="0">
      <text>
        <r>
          <rPr>
            <b/>
            <sz val="9"/>
            <rFont val="Tahoma"/>
            <family val="2"/>
          </rPr>
          <t>mhic461:</t>
        </r>
        <r>
          <rPr>
            <sz val="9"/>
            <rFont val="Tahoma"/>
            <family val="2"/>
          </rPr>
          <t xml:space="preserve">
CMER believes this is a DNR Operational task, and not a science task and should be deleted.</t>
        </r>
      </text>
    </comment>
    <comment ref="A21" authorId="0">
      <text>
        <r>
          <rPr>
            <b/>
            <sz val="9"/>
            <rFont val="Tahoma"/>
            <family val="2"/>
          </rPr>
          <t>mhic461:</t>
        </r>
        <r>
          <rPr>
            <sz val="9"/>
            <rFont val="Tahoma"/>
            <family val="2"/>
          </rPr>
          <t xml:space="preserve">
Should be determined necessary and viable based on other planned wetland effectiveness studies.  May be accomplished by these other projects.  Outcome if needed would be more wetland types in the rules having different prescriptions.  Should this be on list until we determine it is appropriate to regulated based on different HGM types?</t>
        </r>
      </text>
    </comment>
    <comment ref="A25" authorId="0">
      <text>
        <r>
          <rPr>
            <b/>
            <sz val="9"/>
            <rFont val="Tahoma"/>
            <family val="2"/>
          </rPr>
          <t>mhic461:</t>
        </r>
        <r>
          <rPr>
            <sz val="9"/>
            <rFont val="Tahoma"/>
            <family val="2"/>
          </rPr>
          <t xml:space="preserve">
Addresses question of whether harvesting changes channel migration patterns.</t>
        </r>
      </text>
    </comment>
    <comment ref="A24" authorId="0">
      <text>
        <r>
          <rPr>
            <b/>
            <sz val="9"/>
            <rFont val="Tahoma"/>
            <family val="2"/>
          </rPr>
          <t>mhic461:</t>
        </r>
        <r>
          <rPr>
            <sz val="9"/>
            <rFont val="Tahoma"/>
            <family val="2"/>
          </rPr>
          <t xml:space="preserve">
Would this likley be a stand alone study or an add on to the  forested wetlands study?  </t>
        </r>
      </text>
    </comment>
  </commentList>
</comments>
</file>

<file path=xl/sharedStrings.xml><?xml version="1.0" encoding="utf-8"?>
<sst xmlns="http://schemas.openxmlformats.org/spreadsheetml/2006/main" count="507" uniqueCount="258">
  <si>
    <t>Mass Wasting Validation Program (Intensive)</t>
  </si>
  <si>
    <t>Roads Validation Program and Cumulative Sediment Effects</t>
  </si>
  <si>
    <t>Intensive Watershed-Scale Monitoring to Assess Cumulative Effects</t>
  </si>
  <si>
    <t>Forest Chemicals Program (Effectiveness)</t>
  </si>
  <si>
    <t>Projects yet to be Identified</t>
  </si>
  <si>
    <t>Projects yet to be Identified</t>
  </si>
  <si>
    <t xml:space="preserve">projects may be added pending final results of CMER projects, further review and evaluation of "critical questions" </t>
  </si>
  <si>
    <t>DFC Plot Width Standardization</t>
  </si>
  <si>
    <t>St Design</t>
  </si>
  <si>
    <t>Implementation</t>
  </si>
  <si>
    <t>Anal &amp; Rpt Writing</t>
  </si>
  <si>
    <t>Review &amp; Approval</t>
  </si>
  <si>
    <t>Total Cost</t>
  </si>
  <si>
    <t>Assumed Annual Cost</t>
  </si>
  <si>
    <t>Note: Order is not representative of review prioity. Some project may be dropped pending review of recent literature and some</t>
  </si>
  <si>
    <t>CMZ Screen and Aerial Photo Catalog and CMZ Boundary Identification Criteria</t>
  </si>
  <si>
    <t>Consistency and Accuracy of CMZ Boundary Delineations</t>
  </si>
  <si>
    <t>CMZ Validation Program</t>
  </si>
  <si>
    <t>Shallow Rapid Landslide Screen for GIS (Eastside)</t>
  </si>
  <si>
    <t>Groundwater Recharge Modeling and Model Refinement</t>
  </si>
  <si>
    <t>Board Manual Revision</t>
  </si>
  <si>
    <t>Glacial Deep-Seated Landslides Program (Rule Tool)</t>
  </si>
  <si>
    <t>CMZ Delineation Program</t>
  </si>
  <si>
    <t>Eastside Type F Riparian Rule Tool Program</t>
  </si>
  <si>
    <t>DFC Site Class Map Validation</t>
  </si>
  <si>
    <t>DFC Trajectory Model Validation</t>
  </si>
  <si>
    <t>DFC Aquatic Habitat</t>
  </si>
  <si>
    <t>Eastside Temperature Nomograph</t>
  </si>
  <si>
    <t>Eastside Type F Channel Wood Characterization</t>
  </si>
  <si>
    <t>Yakima River Radiotelemetry</t>
  </si>
  <si>
    <t>Groundwater Conceptual Model</t>
  </si>
  <si>
    <t>DFC Validation Program (Rule Tool)</t>
  </si>
  <si>
    <t>Westside Type F Riparian Effectiveness Program</t>
  </si>
  <si>
    <t>Westside Type F Riparian Prescription Monitoring</t>
  </si>
  <si>
    <t xml:space="preserve"> </t>
  </si>
  <si>
    <t>Unstable Landform Identification Program (Rule Tool)</t>
  </si>
  <si>
    <t>Landslide Hazard Zonation (priority 3 watersheds)</t>
  </si>
  <si>
    <t>Evapo-Transpiration Model Refinement</t>
  </si>
  <si>
    <t>Landslide Classification</t>
  </si>
  <si>
    <t>Type F Performance Target Validation</t>
  </si>
  <si>
    <t>Eastside Type F Riparian Effectiveness Program</t>
  </si>
  <si>
    <t>Type N Experimental Buffer Treatment Project in Hard Rock Lithologies</t>
  </si>
  <si>
    <t>Total years</t>
  </si>
  <si>
    <t>Forest Practices and Wetlands Systematic Literature Review</t>
  </si>
  <si>
    <t>Road Sub-Basin-Scale Effectiveness Monitoring - Resample</t>
  </si>
  <si>
    <t>Site Selection</t>
  </si>
  <si>
    <t>STD1</t>
  </si>
  <si>
    <t>STD2</t>
  </si>
  <si>
    <t>IMPL1</t>
  </si>
  <si>
    <t>IMPL2</t>
  </si>
  <si>
    <t>IMPL3</t>
  </si>
  <si>
    <t>IMPL4</t>
  </si>
  <si>
    <t>IMPL5</t>
  </si>
  <si>
    <t>IMPL6</t>
  </si>
  <si>
    <t>A&amp;W1</t>
  </si>
  <si>
    <t>A&amp;W2</t>
  </si>
  <si>
    <t>RA&amp;1</t>
  </si>
  <si>
    <t>R&amp;A2</t>
  </si>
  <si>
    <t>TOTAL</t>
  </si>
  <si>
    <t>SS1</t>
  </si>
  <si>
    <t>Eastern Washington Riparian Assessment (EWRAP)</t>
  </si>
  <si>
    <t>Windthrow Frequency, Distribution and Effects</t>
  </si>
  <si>
    <t>Type N Amphibian Response Program (Effectiveness)</t>
  </si>
  <si>
    <t>Eastside Type N Forest Hydrology</t>
  </si>
  <si>
    <t xml:space="preserve">Eastside Type N BCIF </t>
  </si>
  <si>
    <t>Project Administration</t>
  </si>
  <si>
    <t>CWA 2015</t>
  </si>
  <si>
    <t>CWA 2012</t>
  </si>
  <si>
    <t>CWA 2019</t>
  </si>
  <si>
    <t>CWA 2018</t>
  </si>
  <si>
    <t>CWA NA</t>
  </si>
  <si>
    <t>Project</t>
  </si>
  <si>
    <t>Type F Extensive East &amp; Westside - Temperature (Resample)</t>
  </si>
  <si>
    <t>Type F Extensive East &amp; Westside - Vegetation (Resample)</t>
  </si>
  <si>
    <t>Type N Extensive East &amp; Westside - Temperature (Resample)</t>
  </si>
  <si>
    <t>Type N Extensive East &amp; Westside - Vegetation (Resample)</t>
  </si>
  <si>
    <t>Type N Extensive Eastside - Temperature   (Baseline status)</t>
  </si>
  <si>
    <t>Wetlands Program Research Strategy</t>
  </si>
  <si>
    <t>Wetlands Overlay Project</t>
  </si>
  <si>
    <t>Westside Type N BCIF</t>
  </si>
  <si>
    <t xml:space="preserve">Amphibians in Intermittent Streams </t>
  </si>
  <si>
    <t>Buffer Integrity - Shade effectiveness (amphibian response)</t>
  </si>
  <si>
    <t>Type N Experimental Buffer Treatment Project - Soft Rock Lithologies</t>
  </si>
  <si>
    <t xml:space="preserve">Eastside Type F Riparian Effectiveness (BTO add-on) </t>
  </si>
  <si>
    <t>CWA 2014</t>
  </si>
  <si>
    <t>CWA Scope 2016</t>
  </si>
  <si>
    <t>CWA Scope 2014</t>
  </si>
  <si>
    <t>CWA Scope 2010</t>
  </si>
  <si>
    <t>CWA Scope 2013</t>
  </si>
  <si>
    <t>CWA 2013</t>
  </si>
  <si>
    <r>
      <t xml:space="preserve">Effectiveness of RMAP Fixes </t>
    </r>
  </si>
  <si>
    <t>Type F Extensive East &amp; Westside - Vegetation (Baseline status)</t>
  </si>
  <si>
    <t>Type N Extensive East &amp; Westside - Vegetation (Baseline status)</t>
  </si>
  <si>
    <t>Road Prescription-Scale Effectiveness Monitoring</t>
  </si>
  <si>
    <t>Take from current budget sheet</t>
  </si>
  <si>
    <t>Years by Study Phase</t>
  </si>
  <si>
    <t>Tailed Frog meta-Analysis</t>
  </si>
  <si>
    <t>Tailed Frog Literature Review</t>
  </si>
  <si>
    <t>Tailed Frogs and Parent Geology</t>
  </si>
  <si>
    <t>Hardwood Conversion Program</t>
  </si>
  <si>
    <t>Wetlands Mapping Tools Program (Rule Tool)</t>
  </si>
  <si>
    <t>Projects yet to be identified</t>
  </si>
  <si>
    <t>Fish Passage Effectiveness/Validation Monitoring Program</t>
  </si>
  <si>
    <t>Extensive Fish Passage Monitoring Program</t>
  </si>
  <si>
    <t>Type N Experimental Buffer Treatment Project - Hard Rock- Amphibian Demographics/Channel Metrics</t>
  </si>
  <si>
    <t>Type N Experimental Buffer Treatment Project in Hard Rock Lithologies - Temp/Sediment/Vegetation/Litterfall</t>
  </si>
  <si>
    <t>CMER Science Staff</t>
  </si>
  <si>
    <t>Mass Wasting Landscape-Scale Effectiveness Monitoring</t>
  </si>
  <si>
    <t>CMER Work Plan Projects Listed Below will be Prioritized and Budgeted at a Later Date by CMER/Policy.</t>
  </si>
  <si>
    <r>
      <rPr>
        <sz val="12"/>
        <rFont val="Times New Roman"/>
        <family val="1"/>
      </rPr>
      <t xml:space="preserve"> </t>
    </r>
    <r>
      <rPr>
        <sz val="12"/>
        <rFont val="Arial"/>
        <family val="2"/>
      </rPr>
      <t>Red Alder Growth and Yield Model</t>
    </r>
  </si>
  <si>
    <r>
      <rPr>
        <sz val="12"/>
        <rFont val="Times New Roman"/>
        <family val="1"/>
      </rPr>
      <t xml:space="preserve"> </t>
    </r>
    <r>
      <rPr>
        <sz val="12"/>
        <rFont val="Arial"/>
        <family val="2"/>
      </rPr>
      <t>Annotated Bibliography Riparian Hardwood Conversion</t>
    </r>
  </si>
  <si>
    <r>
      <rPr>
        <sz val="12"/>
        <rFont val="Times New Roman"/>
        <family val="1"/>
      </rPr>
      <t xml:space="preserve"> </t>
    </r>
    <r>
      <rPr>
        <sz val="12"/>
        <rFont val="Arial"/>
        <family val="2"/>
      </rPr>
      <t>DNR GIS Wetlands Data Layer</t>
    </r>
  </si>
  <si>
    <r>
      <rPr>
        <sz val="12"/>
        <rFont val="Times New Roman"/>
        <family val="1"/>
      </rPr>
      <t xml:space="preserve"> </t>
    </r>
    <r>
      <rPr>
        <sz val="12"/>
        <rFont val="Arial"/>
        <family val="2"/>
      </rPr>
      <t>Hydrogeomorphic Wetland Classification System</t>
    </r>
  </si>
  <si>
    <r>
      <rPr>
        <sz val="12"/>
        <rFont val="Times New Roman"/>
        <family val="1"/>
      </rPr>
      <t xml:space="preserve"> </t>
    </r>
    <r>
      <rPr>
        <sz val="12"/>
        <rFont val="Arial"/>
        <family val="2"/>
      </rPr>
      <t>Overlay Project (Wetlands Mapping)</t>
    </r>
  </si>
  <si>
    <t>in CMER's Work Plan, and unforeseen needs of Policy and the Board. Projects already on Policy's "Task List" do not apply.</t>
  </si>
  <si>
    <t xml:space="preserve">Recommended FP HCP Adaptive Management Program Priority Projects </t>
  </si>
  <si>
    <t>Type N Experimental Buffer Treatment Project - Hard Rock- Amphibian Genetics - Post sample</t>
  </si>
  <si>
    <t>Eastside Type N Riparian Effectiveness - Dry</t>
  </si>
  <si>
    <t>Eastside Type N Riparian Effectiveness - Perennial</t>
  </si>
  <si>
    <t>RMZ birds</t>
  </si>
  <si>
    <t>Extensive Fish Passage Trend Monitoring</t>
  </si>
  <si>
    <t>CMER Master Project Schedule</t>
  </si>
  <si>
    <t>Mass Wasting Buffer Integrity - Windthrow</t>
  </si>
  <si>
    <t>Road Surface Erosion Model Validation/ Refinement</t>
  </si>
  <si>
    <t>Wetlands Mitigation Effectiveness (deprioitized by CMER/ Policy)</t>
  </si>
  <si>
    <t>Eastside Tailed Frog Distribution Study</t>
  </si>
  <si>
    <t xml:space="preserve"> Annotated Bibliography Riparian Hardwood Conversion</t>
  </si>
  <si>
    <t>DFC Site Class Map Validation</t>
  </si>
  <si>
    <t>Project
Priority</t>
  </si>
  <si>
    <t>Completion</t>
  </si>
  <si>
    <t>Date</t>
  </si>
  <si>
    <t>Riparian Hardwood Conversion</t>
  </si>
  <si>
    <t>DFC Plot Width Standardization</t>
  </si>
  <si>
    <t>Groundwater Recharge Modeling and Model Refinement</t>
  </si>
  <si>
    <r>
      <t>Forested Wetlands Effectiveness Study</t>
    </r>
    <r>
      <rPr>
        <sz val="11"/>
        <color indexed="10"/>
        <rFont val="Arial"/>
        <family val="2"/>
      </rPr>
      <t xml:space="preserve"> </t>
    </r>
  </si>
  <si>
    <t>Wetlands Management Zone Effectiveness Monitoring</t>
  </si>
  <si>
    <t>Type F and N Extensive  Westside - Temperature    (Baseline status)</t>
  </si>
  <si>
    <t>Van Dykes Salamander Project</t>
  </si>
  <si>
    <t>150000</t>
  </si>
  <si>
    <r>
      <t xml:space="preserve">Wetland/Stream Water Temp Interactions </t>
    </r>
    <r>
      <rPr>
        <sz val="11"/>
        <color indexed="10"/>
        <rFont val="Arial"/>
        <family val="2"/>
      </rPr>
      <t>(Add On)</t>
    </r>
  </si>
  <si>
    <r>
      <t xml:space="preserve">Wetland Hydrologic Connectivity </t>
    </r>
    <r>
      <rPr>
        <sz val="11"/>
        <color indexed="10"/>
        <rFont val="Arial"/>
        <family val="2"/>
      </rPr>
      <t>(Add On)</t>
    </r>
  </si>
  <si>
    <r>
      <t>Wetland/Stream Water Temp Interactions</t>
    </r>
    <r>
      <rPr>
        <sz val="11"/>
        <color indexed="10"/>
        <rFont val="Arial"/>
        <family val="2"/>
      </rPr>
      <t xml:space="preserve"> (Add On)</t>
    </r>
  </si>
  <si>
    <r>
      <t>Wetland Hydrologic Connectivity</t>
    </r>
    <r>
      <rPr>
        <sz val="11"/>
        <color indexed="10"/>
        <rFont val="Arial"/>
        <family val="2"/>
      </rPr>
      <t xml:space="preserve"> (Add On)</t>
    </r>
  </si>
  <si>
    <t>Projects almost finished</t>
  </si>
  <si>
    <t>Planned priority projects</t>
  </si>
  <si>
    <t>MP listed projects requiring more discussion with Policy</t>
  </si>
  <si>
    <t>Near Complete</t>
  </si>
  <si>
    <t>Red Alder Growth and Yield Model</t>
  </si>
  <si>
    <t xml:space="preserve"> DNR GIS Wetlands Data Layer</t>
  </si>
  <si>
    <t xml:space="preserve"> Overlay Project (Wetlands Mapping)</t>
  </si>
  <si>
    <t xml:space="preserve"> Hydrogeomorphic Wetland Classification System</t>
  </si>
  <si>
    <t xml:space="preserve">Wetlands Intensive Monitoring </t>
  </si>
  <si>
    <t>Projects from Workplan that appear still to be missing</t>
  </si>
  <si>
    <t>CMZ valadation Program (no specific projects suggested)</t>
  </si>
  <si>
    <t>"New" Projects that would appear needed eventually but that are not in workplan:</t>
  </si>
  <si>
    <t>?</t>
  </si>
  <si>
    <t>Completed</t>
  </si>
  <si>
    <t>Administrative and Support Staff</t>
  </si>
  <si>
    <t>X</t>
  </si>
  <si>
    <r>
      <t xml:space="preserve">Forest Chemicals Program (no specific projects suggested) </t>
    </r>
    <r>
      <rPr>
        <sz val="11"/>
        <color indexed="10"/>
        <rFont val="Arial"/>
        <family val="2"/>
      </rPr>
      <t>(WetSAG Strategy )</t>
    </r>
  </si>
  <si>
    <t>Design</t>
  </si>
  <si>
    <t>Sites</t>
  </si>
  <si>
    <t>Sites&amp;Install</t>
  </si>
  <si>
    <t>Pre 1</t>
  </si>
  <si>
    <t>Pre 2</t>
  </si>
  <si>
    <t>Harvest</t>
  </si>
  <si>
    <t>Post 1</t>
  </si>
  <si>
    <t>Post 2</t>
  </si>
  <si>
    <t>Analysis</t>
  </si>
  <si>
    <t>ISPR</t>
  </si>
  <si>
    <t>CMER</t>
  </si>
  <si>
    <t>Note: If Pesticides is added on the forested wetlands study, seems more time will be needed for both site acquisition and harvest.</t>
  </si>
  <si>
    <t>$?</t>
  </si>
  <si>
    <t>Pesticides?</t>
  </si>
  <si>
    <t>Roads Study?</t>
  </si>
  <si>
    <t>Cumulative Effects/Gap fullfillment?</t>
  </si>
  <si>
    <t/>
  </si>
  <si>
    <t>All critical projects are to be completed  by 2031 by WAC</t>
  </si>
  <si>
    <t>HCP over so all projects to b e completed by 2046</t>
  </si>
  <si>
    <t>Settlement Agreement</t>
  </si>
  <si>
    <t>Alternate List</t>
  </si>
  <si>
    <t>No</t>
  </si>
  <si>
    <t>Yes</t>
  </si>
  <si>
    <t xml:space="preserve">Unstable Slopes Criteria Evaluation and Development </t>
  </si>
  <si>
    <r>
      <t xml:space="preserve">Landslide Classification </t>
    </r>
    <r>
      <rPr>
        <sz val="11"/>
        <color indexed="10"/>
        <rFont val="Arial"/>
        <family val="2"/>
      </rPr>
      <t>(deep seated landslides)</t>
    </r>
  </si>
  <si>
    <t>Shallow Rapid Landslide Screen (Eastside)</t>
  </si>
  <si>
    <t>Revise Shallow Rapid Lanslide Screen (westside) using LiDAR</t>
  </si>
  <si>
    <t>Project Support (includes 100K contingency fund)</t>
  </si>
  <si>
    <t>Projects on the ground and far along</t>
  </si>
  <si>
    <t>Other Projects</t>
  </si>
  <si>
    <t>Projects on MS "Other Projects" list</t>
  </si>
  <si>
    <t>Type N Experimental Buffer Treatment in Hard Rock</t>
  </si>
  <si>
    <t>Unspecified</t>
  </si>
  <si>
    <t xml:space="preserve">Mass Wasting Effectiveness Monitoring </t>
  </si>
  <si>
    <t>Bull Trout Overlay Temperature/Shade</t>
  </si>
  <si>
    <t>Bull Trout Overlay Solar Radiation</t>
  </si>
  <si>
    <t>Appear done or not to be CMER Research</t>
  </si>
  <si>
    <t>5/29/14 - Draft Suggestions for revision to discuss with CMER  and Policy</t>
  </si>
  <si>
    <t>Should every Rule Group have a final Placeholder Study to address any final issues/questions?</t>
  </si>
  <si>
    <t>Stream Typing (to address remaining outstanding questions)</t>
  </si>
  <si>
    <t>Type N Riparian Prescriptions (to address remaining outstanding questions)</t>
  </si>
  <si>
    <t>Type F Riparian Prescriptions (to address remaining outstanding questions)</t>
  </si>
  <si>
    <t>Unstable Slopes (to address remaining outstanding questions)</t>
  </si>
  <si>
    <t>Roads (to address remaining outstanding questions)</t>
  </si>
  <si>
    <t>Fish Passage (to address remaining outstanding questions)</t>
  </si>
  <si>
    <t>Pesticides (to address remaining outstanding questions)</t>
  </si>
  <si>
    <t>Wetlands Protection (to address remaining outstanding questions)</t>
  </si>
  <si>
    <t>Wildlife (to address remaining outstanding questions)</t>
  </si>
  <si>
    <t>Recommend Action</t>
  </si>
  <si>
    <t>MS Prioritized Projects Completed</t>
  </si>
  <si>
    <r>
      <t xml:space="preserve">Type F Performance Target Validation </t>
    </r>
    <r>
      <rPr>
        <sz val="11"/>
        <color indexed="10"/>
        <rFont val="Arial"/>
        <family val="2"/>
      </rPr>
      <t>(Westside)</t>
    </r>
  </si>
  <si>
    <r>
      <t>Forested Wetlands Effectiveness Study</t>
    </r>
    <r>
      <rPr>
        <sz val="11"/>
        <color indexed="10"/>
        <rFont val="Arial"/>
        <family val="2"/>
      </rPr>
      <t xml:space="preserve"> </t>
    </r>
  </si>
  <si>
    <r>
      <t xml:space="preserve">Wetland/Stream Water Temp Interactions </t>
    </r>
    <r>
      <rPr>
        <sz val="11"/>
        <color indexed="10"/>
        <rFont val="Arial"/>
        <family val="2"/>
      </rPr>
      <t>(Subquestion)</t>
    </r>
  </si>
  <si>
    <r>
      <t xml:space="preserve">Wetland Hydrologic Connectivity </t>
    </r>
    <r>
      <rPr>
        <sz val="11"/>
        <color indexed="10"/>
        <rFont val="Arial"/>
        <family val="2"/>
      </rPr>
      <t>(Add On)</t>
    </r>
  </si>
  <si>
    <r>
      <t>Wetland/Stream Water Temp Interactions</t>
    </r>
    <r>
      <rPr>
        <sz val="11"/>
        <color indexed="10"/>
        <rFont val="Arial"/>
        <family val="2"/>
      </rPr>
      <t xml:space="preserve"> (Add On)</t>
    </r>
  </si>
  <si>
    <r>
      <t>Wetland Hydrologic Connectivity</t>
    </r>
    <r>
      <rPr>
        <sz val="11"/>
        <color indexed="10"/>
        <rFont val="Arial"/>
        <family val="2"/>
      </rPr>
      <t xml:space="preserve"> (Add On)</t>
    </r>
  </si>
  <si>
    <r>
      <t xml:space="preserve">Type F Experimental Buffer Treatment </t>
    </r>
    <r>
      <rPr>
        <sz val="11"/>
        <color indexed="10"/>
        <rFont val="Arial"/>
        <family val="2"/>
      </rPr>
      <t>(maybe use to address gaps any unaswered F questions)</t>
    </r>
  </si>
  <si>
    <r>
      <t>Pathways of Riparian Stand Development to Maturity</t>
    </r>
    <r>
      <rPr>
        <sz val="11"/>
        <color indexed="10"/>
        <rFont val="Arial"/>
        <family val="2"/>
      </rPr>
      <t xml:space="preserve"> (Westside)</t>
    </r>
  </si>
  <si>
    <r>
      <t xml:space="preserve">Chemical Effects to Forested Wetlands </t>
    </r>
    <r>
      <rPr>
        <sz val="11"/>
        <color indexed="10"/>
        <rFont val="Arial"/>
        <family val="2"/>
      </rPr>
      <t>(New study in Wetlands Strategy)</t>
    </r>
  </si>
  <si>
    <r>
      <t xml:space="preserve">Eastside Type F Effectiveness </t>
    </r>
    <r>
      <rPr>
        <sz val="11"/>
        <color indexed="10"/>
        <rFont val="Arial"/>
        <family val="2"/>
      </rPr>
      <t>(New study for remaining strata)</t>
    </r>
  </si>
  <si>
    <r>
      <t>Wetlands/Roads Interaction study (</t>
    </r>
    <r>
      <rPr>
        <sz val="11"/>
        <color indexed="10"/>
        <rFont val="Arial"/>
        <family val="2"/>
      </rPr>
      <t>possible replacement for Wetland Mitigation Effect. study</t>
    </r>
    <r>
      <rPr>
        <sz val="11"/>
        <rFont val="Arial"/>
        <family val="2"/>
      </rPr>
      <t>)</t>
    </r>
  </si>
  <si>
    <r>
      <t>Watershed Scale Assessment of Cumulative Effects</t>
    </r>
    <r>
      <rPr>
        <strike/>
        <sz val="11"/>
        <color indexed="10"/>
        <rFont val="Arial"/>
        <family val="2"/>
      </rPr>
      <t xml:space="preserve"> (sed and temp)</t>
    </r>
    <r>
      <rPr>
        <sz val="11"/>
        <color indexed="10"/>
        <rFont val="Arial"/>
        <family val="2"/>
      </rPr>
      <t xml:space="preserve"> (roads and riparian)</t>
    </r>
  </si>
  <si>
    <r>
      <t xml:space="preserve">Intensive Watershed-Scale Monitoring to Assess Cumulative Effects </t>
    </r>
    <r>
      <rPr>
        <strike/>
        <sz val="11"/>
        <color indexed="10"/>
        <rFont val="Arial"/>
        <family val="2"/>
      </rPr>
      <t>(Roads Program)</t>
    </r>
  </si>
  <si>
    <t>Too Late?</t>
  </si>
  <si>
    <t>DNR task?</t>
  </si>
  <si>
    <t>WDFW task?</t>
  </si>
  <si>
    <t>BM Criteria established</t>
  </si>
  <si>
    <t>Program listed without any projects in Master Schedule</t>
  </si>
  <si>
    <t>delete</t>
  </si>
  <si>
    <t>retain</t>
  </si>
  <si>
    <t>delete (essentially complete</t>
  </si>
  <si>
    <t>revisit</t>
  </si>
  <si>
    <t>retain/expand</t>
  </si>
  <si>
    <t>retain (d)</t>
  </si>
  <si>
    <t>retain (c)</t>
  </si>
  <si>
    <r>
      <t xml:space="preserve">MP listed projects with greater questions on need </t>
    </r>
    <r>
      <rPr>
        <sz val="11"/>
        <color indexed="10"/>
        <rFont val="Arial"/>
        <family val="2"/>
      </rPr>
      <t>(</t>
    </r>
    <r>
      <rPr>
        <i/>
        <sz val="11"/>
        <color indexed="10"/>
        <rFont val="Arial"/>
        <family val="2"/>
      </rPr>
      <t>difference from $4 million</t>
    </r>
    <r>
      <rPr>
        <sz val="11"/>
        <color indexed="10"/>
        <rFont val="Arial"/>
        <family val="2"/>
      </rPr>
      <t>)</t>
    </r>
  </si>
  <si>
    <r>
      <t xml:space="preserve">Glacial Deep Seated - </t>
    </r>
    <r>
      <rPr>
        <sz val="11"/>
        <color indexed="22"/>
        <rFont val="Arial"/>
        <family val="2"/>
      </rPr>
      <t>Develop Strategy</t>
    </r>
    <r>
      <rPr>
        <sz val="11"/>
        <rFont val="Arial"/>
        <family val="2"/>
      </rPr>
      <t xml:space="preserve"> </t>
    </r>
    <r>
      <rPr>
        <sz val="11"/>
        <color indexed="10"/>
        <rFont val="Arial"/>
        <family val="2"/>
      </rPr>
      <t>(New as of 4/3/14- Policy) ($s are committed, but may need to revisit the description in the left-hand column)</t>
    </r>
  </si>
  <si>
    <t>Revisit</t>
  </si>
  <si>
    <t>Discuss</t>
  </si>
  <si>
    <t>Remove or demote to alternates list</t>
  </si>
  <si>
    <t>Replace with strategy</t>
  </si>
  <si>
    <t>Discuss combinin with other eastside studies</t>
  </si>
  <si>
    <t>Remove</t>
  </si>
  <si>
    <t>Revisit after subgroup</t>
  </si>
  <si>
    <t>Move to DNR</t>
  </si>
  <si>
    <t>Retain on alternate list</t>
  </si>
  <si>
    <t>Retain on alternate list until hard rock is done</t>
  </si>
  <si>
    <t>Discussion</t>
  </si>
  <si>
    <t>DNR</t>
  </si>
  <si>
    <t>Remove but get copy from WDFW if done</t>
  </si>
  <si>
    <t>Remove and DNR</t>
  </si>
  <si>
    <t>Retain on alt list until strategy</t>
  </si>
  <si>
    <t>See specific study recommendations for wetlands</t>
  </si>
  <si>
    <t>WDFW?</t>
  </si>
  <si>
    <t>Retain on Alt. until MW strategy</t>
  </si>
  <si>
    <t>Retain until BTO discussion</t>
  </si>
  <si>
    <t>DNR and MW Strategy discussion</t>
  </si>
  <si>
    <t>Retain until Wet Strategy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</si>
</sst>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0_);_(* \(#,##0.0\);_(* &quot;-&quot;??_);_(@_)"/>
    <numFmt numFmtId="166" formatCode="_(* #,##0_);_(* \(#,##0\);_(* &quot;-&quot;??_);_(@_)"/>
    <numFmt numFmtId="167" formatCode="_(* #,##0.000_);_(* \(#,##0.000\);_(* &quot;-&quot;??_);_(@_)"/>
    <numFmt numFmtId="168" formatCode="&quot;$&quot;#,##0.0"/>
    <numFmt numFmtId="169" formatCode="[$-409]dddd\,\ mmmm\ dd\,\ yyyy"/>
    <numFmt numFmtId="170" formatCode="[$-409]h:mm:ss\ AM/PM"/>
  </numFmts>
  <fonts count="69">
    <font>
      <sz val="10"/>
      <name val="Arial"/>
      <family val="0"/>
    </font>
    <font>
      <sz val="11"/>
      <color indexed="8"/>
      <name val="Calibri"/>
      <family val="2"/>
    </font>
    <font>
      <b/>
      <sz val="10"/>
      <name val="Arial"/>
      <family val="2"/>
    </font>
    <font>
      <sz val="8"/>
      <name val="Verdana"/>
      <family val="2"/>
    </font>
    <font>
      <sz val="11"/>
      <name val="Arial"/>
      <family val="2"/>
    </font>
    <font>
      <b/>
      <sz val="11"/>
      <name val="Arial"/>
      <family val="2"/>
    </font>
    <font>
      <sz val="11"/>
      <color indexed="50"/>
      <name val="Arial"/>
      <family val="2"/>
    </font>
    <font>
      <sz val="11"/>
      <color indexed="9"/>
      <name val="Arial"/>
      <family val="2"/>
    </font>
    <font>
      <u val="single"/>
      <sz val="10"/>
      <color indexed="12"/>
      <name val="Arial"/>
      <family val="2"/>
    </font>
    <font>
      <u val="single"/>
      <sz val="10"/>
      <color indexed="61"/>
      <name val="Arial"/>
      <family val="2"/>
    </font>
    <font>
      <b/>
      <sz val="15"/>
      <color indexed="56"/>
      <name val="Calibri"/>
      <family val="2"/>
    </font>
    <font>
      <b/>
      <sz val="11"/>
      <color indexed="56"/>
      <name val="Calibri"/>
      <family val="2"/>
    </font>
    <font>
      <b/>
      <sz val="18"/>
      <color indexed="56"/>
      <name val="Cambria"/>
      <family val="2"/>
    </font>
    <font>
      <sz val="12"/>
      <name val="Arial"/>
      <family val="2"/>
    </font>
    <font>
      <sz val="10"/>
      <name val="Tahoma"/>
      <family val="2"/>
    </font>
    <font>
      <b/>
      <sz val="10"/>
      <name val="Tahoma"/>
      <family val="2"/>
    </font>
    <font>
      <b/>
      <sz val="12"/>
      <name val="Arial"/>
      <family val="2"/>
    </font>
    <font>
      <b/>
      <sz val="14"/>
      <name val="Arial"/>
      <family val="2"/>
    </font>
    <font>
      <sz val="12"/>
      <name val="Symbol"/>
      <family val="1"/>
    </font>
    <font>
      <sz val="12"/>
      <name val="Times New Roman"/>
      <family val="1"/>
    </font>
    <font>
      <sz val="8"/>
      <name val="Tahoma"/>
      <family val="2"/>
    </font>
    <font>
      <b/>
      <sz val="8"/>
      <name val="Tahoma"/>
      <family val="2"/>
    </font>
    <font>
      <sz val="11"/>
      <color indexed="10"/>
      <name val="Arial"/>
      <family val="2"/>
    </font>
    <font>
      <sz val="9"/>
      <name val="Tahoma"/>
      <family val="2"/>
    </font>
    <font>
      <b/>
      <sz val="9"/>
      <name val="Tahoma"/>
      <family val="2"/>
    </font>
    <font>
      <strike/>
      <sz val="11"/>
      <name val="Arial"/>
      <family val="2"/>
    </font>
    <font>
      <sz val="11"/>
      <color indexed="21"/>
      <name val="Arial"/>
      <family val="2"/>
    </font>
    <font>
      <b/>
      <sz val="11"/>
      <color indexed="10"/>
      <name val="Arial"/>
      <family val="2"/>
    </font>
    <font>
      <strike/>
      <sz val="11"/>
      <color indexed="10"/>
      <name val="Arial"/>
      <family val="2"/>
    </font>
    <font>
      <b/>
      <i/>
      <u val="single"/>
      <sz val="11"/>
      <name val="Arial"/>
      <family val="2"/>
    </font>
    <font>
      <b/>
      <u val="single"/>
      <sz val="11"/>
      <name val="Arial"/>
      <family val="2"/>
    </font>
    <font>
      <i/>
      <sz val="8"/>
      <name val="Arial"/>
      <family val="2"/>
    </font>
    <font>
      <sz val="11"/>
      <color indexed="22"/>
      <name val="Arial"/>
      <family val="2"/>
    </font>
    <font>
      <i/>
      <sz val="11"/>
      <color indexed="10"/>
      <name val="Arial"/>
      <family val="2"/>
    </font>
    <font>
      <sz val="10"/>
      <color indexed="10"/>
      <name val="Calibri"/>
      <family val="0"/>
    </font>
    <font>
      <b/>
      <sz val="12"/>
      <color indexed="10"/>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i/>
      <sz val="11"/>
      <color indexed="10"/>
      <name val="Arial"/>
      <family val="2"/>
    </font>
    <font>
      <b/>
      <sz val="12"/>
      <color indexed="8"/>
      <name val="Calibri"/>
      <family val="0"/>
    </font>
    <font>
      <sz val="28"/>
      <color indexed="8"/>
      <name val="Calibri"/>
      <family val="0"/>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1"/>
      <color rgb="FFFF0000"/>
      <name val="Arial"/>
      <family val="2"/>
    </font>
    <font>
      <strike/>
      <sz val="11"/>
      <color rgb="FFFF0000"/>
      <name val="Arial"/>
      <family val="2"/>
    </font>
    <font>
      <b/>
      <sz val="11"/>
      <color rgb="FFFF0000"/>
      <name val="Arial"/>
      <family val="2"/>
    </font>
    <font>
      <b/>
      <i/>
      <sz val="11"/>
      <color rgb="FFFF0000"/>
      <name val="Arial"/>
      <family val="2"/>
    </font>
    <font>
      <b/>
      <sz val="8"/>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2F2F2"/>
        <bgColor indexed="64"/>
      </patternFill>
    </fill>
    <fill>
      <patternFill patternType="solid">
        <fgColor rgb="FFFFFF00"/>
        <bgColor indexed="64"/>
      </patternFill>
    </fill>
    <fill>
      <patternFill patternType="solid">
        <fgColor theme="6" tint="0.5999900102615356"/>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92D050"/>
        <bgColor indexed="64"/>
      </patternFill>
    </fill>
    <fill>
      <patternFill patternType="solid">
        <fgColor theme="4" tint="0.5999900102615356"/>
        <bgColor indexed="64"/>
      </patternFill>
    </fill>
    <fill>
      <patternFill patternType="solid">
        <fgColor theme="9" tint="0.5999900102615356"/>
        <bgColor indexed="64"/>
      </patternFill>
    </fill>
    <fill>
      <patternFill patternType="solid">
        <fgColor theme="9" tint="-0.24997000396251678"/>
        <bgColor indexed="64"/>
      </patternFill>
    </fill>
    <fill>
      <patternFill patternType="solid">
        <fgColor theme="5" tint="0.7999799847602844"/>
        <bgColor indexed="64"/>
      </patternFill>
    </fill>
    <fill>
      <patternFill patternType="solid">
        <fgColor rgb="FFCCFFCC"/>
        <bgColor indexed="64"/>
      </patternFill>
    </fill>
    <fill>
      <patternFill patternType="solid">
        <fgColor theme="7" tint="0.599990010261535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right/>
      <top/>
      <bottom style="thin"/>
    </border>
    <border>
      <left>
        <color indexed="63"/>
      </left>
      <right>
        <color indexed="63"/>
      </right>
      <top>
        <color indexed="63"/>
      </top>
      <bottom style="double"/>
    </border>
    <border>
      <left style="thin">
        <color indexed="22"/>
      </left>
      <right style="thin">
        <color indexed="22"/>
      </right>
      <top style="thin">
        <color indexed="22"/>
      </top>
      <bottom>
        <color indexed="63"/>
      </bottom>
    </border>
    <border>
      <left>
        <color indexed="63"/>
      </left>
      <right style="thin">
        <color indexed="22"/>
      </right>
      <top>
        <color indexed="63"/>
      </top>
      <bottom>
        <color indexed="63"/>
      </bottom>
    </border>
    <border>
      <left style="thin">
        <color indexed="22"/>
      </left>
      <right style="thin">
        <color indexed="22"/>
      </right>
      <top>
        <color indexed="63"/>
      </top>
      <bottom>
        <color indexed="63"/>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color indexed="63"/>
      </left>
      <right style="thin">
        <color indexed="22"/>
      </right>
      <top style="thin">
        <color indexed="22"/>
      </top>
      <bottom>
        <color indexed="63"/>
      </bottom>
    </border>
    <border>
      <left>
        <color indexed="63"/>
      </left>
      <right style="medium"/>
      <top>
        <color indexed="63"/>
      </top>
      <bottom>
        <color indexed="63"/>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color indexed="63"/>
      </right>
      <top style="thin">
        <color theme="1" tint="0.49998000264167786"/>
      </top>
      <bottom style="thin">
        <color theme="1" tint="0.49998000264167786"/>
      </bottom>
    </border>
    <border>
      <left style="medium"/>
      <right style="medium"/>
      <top>
        <color indexed="63"/>
      </top>
      <bottom>
        <color indexed="63"/>
      </bottom>
    </border>
    <border>
      <left style="medium"/>
      <right style="medium"/>
      <top style="thin">
        <color indexed="22"/>
      </top>
      <bottom style="thin">
        <color indexed="22"/>
      </bottom>
    </border>
    <border>
      <left style="medium"/>
      <right style="medium"/>
      <top>
        <color indexed="63"/>
      </top>
      <bottom style="thin">
        <color indexed="22"/>
      </bottom>
    </border>
    <border>
      <left style="medium"/>
      <right style="medium"/>
      <top style="thin">
        <color indexed="22"/>
      </top>
      <bottom>
        <color indexed="63"/>
      </bottom>
    </border>
    <border>
      <left style="medium"/>
      <right>
        <color indexed="63"/>
      </right>
      <top>
        <color indexed="63"/>
      </top>
      <bottom>
        <color indexed="63"/>
      </bottom>
    </border>
    <border>
      <left style="thin"/>
      <right style="thin"/>
      <top>
        <color indexed="63"/>
      </top>
      <bottom>
        <color indexed="63"/>
      </bottom>
    </border>
    <border>
      <left style="thin"/>
      <right style="thin"/>
      <top style="thin">
        <color theme="1" tint="0.49998000264167786"/>
      </top>
      <bottom style="thin">
        <color theme="1" tint="0.49998000264167786"/>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color theme="1" tint="0.49998000264167786"/>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style="thin"/>
      <right style="thin"/>
      <top style="medium"/>
      <bottom>
        <color indexed="63"/>
      </bottom>
    </border>
    <border>
      <left>
        <color indexed="63"/>
      </left>
      <right>
        <color indexed="63"/>
      </right>
      <top style="thin"/>
      <bottom style="thin"/>
    </border>
    <border>
      <left style="medium"/>
      <right style="medium"/>
      <top style="thin"/>
      <bottom style="thin"/>
    </border>
    <border>
      <left>
        <color indexed="63"/>
      </left>
      <right style="thin">
        <color indexed="22"/>
      </right>
      <top style="thin"/>
      <bottom style="thin"/>
    </border>
    <border>
      <left style="thin">
        <color indexed="22"/>
      </left>
      <right style="thin">
        <color indexed="22"/>
      </right>
      <top style="thin"/>
      <bottom style="thin"/>
    </border>
    <border>
      <left style="hair"/>
      <right style="hair"/>
      <top style="thin"/>
      <bottom style="thin"/>
    </border>
    <border>
      <left style="medium"/>
      <right>
        <color indexed="63"/>
      </right>
      <top style="thin"/>
      <bottom style="thin"/>
    </border>
    <border>
      <left style="thin"/>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0"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5"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37" fillId="23" borderId="0" applyNumberFormat="0" applyBorder="0" applyAlignment="0" applyProtection="0"/>
    <xf numFmtId="0" fontId="54" fillId="24" borderId="1" applyNumberFormat="0" applyAlignment="0" applyProtection="0"/>
    <xf numFmtId="0" fontId="55"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26" borderId="0" applyNumberFormat="0" applyBorder="0" applyAlignment="0" applyProtection="0"/>
    <xf numFmtId="0" fontId="10" fillId="0" borderId="3" applyNumberFormat="0" applyFill="0" applyAlignment="0" applyProtection="0"/>
    <xf numFmtId="0" fontId="42"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58" fillId="27" borderId="1" applyNumberFormat="0" applyAlignment="0" applyProtection="0"/>
    <xf numFmtId="0" fontId="59" fillId="0" borderId="6" applyNumberFormat="0" applyFill="0" applyAlignment="0" applyProtection="0"/>
    <xf numFmtId="0" fontId="60" fillId="28" borderId="0" applyNumberFormat="0" applyBorder="0" applyAlignment="0" applyProtection="0"/>
    <xf numFmtId="0" fontId="0" fillId="0" borderId="0">
      <alignment/>
      <protection/>
    </xf>
    <xf numFmtId="0" fontId="0" fillId="0" borderId="0">
      <alignment/>
      <protection/>
    </xf>
    <xf numFmtId="0" fontId="0" fillId="29" borderId="7" applyNumberFormat="0" applyFont="0" applyAlignment="0" applyProtection="0"/>
    <xf numFmtId="0" fontId="61" fillId="24" borderId="8" applyNumberFormat="0" applyAlignment="0" applyProtection="0"/>
    <xf numFmtId="0" fontId="61" fillId="3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58">
    <xf numFmtId="0" fontId="0" fillId="0" borderId="0" xfId="0" applyAlignment="1">
      <alignment/>
    </xf>
    <xf numFmtId="0" fontId="4" fillId="0" borderId="0" xfId="0" applyFont="1" applyAlignment="1">
      <alignment/>
    </xf>
    <xf numFmtId="0" fontId="4" fillId="0" borderId="10" xfId="0" applyFont="1" applyBorder="1" applyAlignment="1">
      <alignment horizontal="centerContinuous"/>
    </xf>
    <xf numFmtId="164" fontId="4" fillId="0" borderId="0" xfId="0" applyNumberFormat="1" applyFont="1" applyAlignment="1">
      <alignment/>
    </xf>
    <xf numFmtId="5" fontId="4" fillId="0" borderId="0" xfId="0" applyNumberFormat="1" applyFont="1" applyAlignment="1">
      <alignment/>
    </xf>
    <xf numFmtId="0" fontId="4" fillId="0" borderId="10" xfId="0" applyFont="1" applyBorder="1" applyAlignment="1">
      <alignment horizontal="centerContinuous" vertical="center"/>
    </xf>
    <xf numFmtId="0" fontId="4" fillId="0" borderId="0" xfId="0" applyFont="1" applyFill="1" applyAlignment="1">
      <alignment/>
    </xf>
    <xf numFmtId="0" fontId="4" fillId="0" borderId="11" xfId="0" applyFont="1" applyBorder="1" applyAlignment="1">
      <alignment/>
    </xf>
    <xf numFmtId="0" fontId="4" fillId="0" borderId="11" xfId="0" applyFont="1" applyFill="1" applyBorder="1" applyAlignment="1">
      <alignment horizontal="center"/>
    </xf>
    <xf numFmtId="164" fontId="4" fillId="0" borderId="11" xfId="0" applyNumberFormat="1" applyFont="1" applyBorder="1" applyAlignment="1">
      <alignment horizontal="center"/>
    </xf>
    <xf numFmtId="5" fontId="4" fillId="0" borderId="11" xfId="0" applyNumberFormat="1" applyFont="1" applyBorder="1" applyAlignment="1">
      <alignment/>
    </xf>
    <xf numFmtId="5" fontId="4" fillId="0" borderId="11" xfId="0" applyNumberFormat="1" applyFont="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xf>
    <xf numFmtId="164" fontId="4" fillId="0" borderId="0" xfId="0" applyNumberFormat="1" applyFont="1" applyFill="1" applyAlignment="1">
      <alignment horizontal="center"/>
    </xf>
    <xf numFmtId="5" fontId="4" fillId="0" borderId="0" xfId="0" applyNumberFormat="1" applyFont="1" applyFill="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horizontal="center"/>
    </xf>
    <xf numFmtId="0" fontId="4" fillId="0" borderId="15" xfId="0" applyFont="1" applyFill="1" applyBorder="1" applyAlignment="1">
      <alignment horizontal="center"/>
    </xf>
    <xf numFmtId="164" fontId="4" fillId="0" borderId="0" xfId="0" applyNumberFormat="1" applyFont="1" applyFill="1" applyAlignment="1">
      <alignment/>
    </xf>
    <xf numFmtId="0" fontId="4" fillId="0" borderId="0" xfId="0" applyFont="1" applyFill="1" applyAlignment="1">
      <alignment/>
    </xf>
    <xf numFmtId="0" fontId="4" fillId="0" borderId="14" xfId="0" applyFont="1" applyFill="1" applyBorder="1" applyAlignment="1">
      <alignment horizontal="center"/>
    </xf>
    <xf numFmtId="0" fontId="4" fillId="0" borderId="14" xfId="0" applyFont="1" applyFill="1" applyBorder="1" applyAlignment="1">
      <alignment/>
    </xf>
    <xf numFmtId="0" fontId="4" fillId="0" borderId="13" xfId="0" applyFont="1" applyFill="1" applyBorder="1" applyAlignment="1">
      <alignment horizontal="center"/>
    </xf>
    <xf numFmtId="0" fontId="4" fillId="0" borderId="17" xfId="0" applyFont="1" applyFill="1" applyBorder="1" applyAlignment="1">
      <alignment/>
    </xf>
    <xf numFmtId="0" fontId="4" fillId="0" borderId="18" xfId="0" applyFont="1" applyFill="1" applyBorder="1" applyAlignment="1">
      <alignment horizontal="center"/>
    </xf>
    <xf numFmtId="0" fontId="4" fillId="0" borderId="17" xfId="0" applyFont="1" applyFill="1" applyBorder="1" applyAlignment="1">
      <alignment horizontal="center"/>
    </xf>
    <xf numFmtId="0" fontId="4" fillId="0" borderId="19" xfId="0" applyFont="1" applyFill="1" applyBorder="1" applyAlignment="1">
      <alignment horizontal="center"/>
    </xf>
    <xf numFmtId="0" fontId="4" fillId="0" borderId="0" xfId="0" applyFont="1" applyFill="1" applyBorder="1" applyAlignment="1">
      <alignment horizontal="center"/>
    </xf>
    <xf numFmtId="0" fontId="5" fillId="0" borderId="0" xfId="0" applyFont="1" applyFill="1" applyAlignment="1">
      <alignment/>
    </xf>
    <xf numFmtId="0" fontId="2" fillId="0" borderId="0" xfId="0" applyFont="1" applyFill="1" applyAlignment="1">
      <alignment/>
    </xf>
    <xf numFmtId="0" fontId="4" fillId="0" borderId="0" xfId="0" applyFont="1" applyFill="1" applyBorder="1" applyAlignment="1">
      <alignment/>
    </xf>
    <xf numFmtId="0" fontId="17" fillId="0" borderId="0" xfId="0" applyFont="1" applyAlignment="1">
      <alignment/>
    </xf>
    <xf numFmtId="0" fontId="16" fillId="0" borderId="0" xfId="0" applyFont="1" applyFill="1" applyAlignment="1">
      <alignment/>
    </xf>
    <xf numFmtId="0" fontId="13" fillId="0" borderId="0" xfId="0" applyFont="1" applyFill="1" applyAlignment="1">
      <alignment/>
    </xf>
    <xf numFmtId="0" fontId="13" fillId="0" borderId="0" xfId="0" applyFont="1" applyAlignment="1">
      <alignment/>
    </xf>
    <xf numFmtId="0" fontId="18" fillId="0" borderId="0" xfId="0" applyFont="1" applyFill="1" applyAlignment="1">
      <alignment/>
    </xf>
    <xf numFmtId="0" fontId="13" fillId="0" borderId="0" xfId="0" applyFont="1" applyFill="1" applyAlignment="1">
      <alignment/>
    </xf>
    <xf numFmtId="0" fontId="5" fillId="0" borderId="0" xfId="0" applyFont="1" applyBorder="1" applyAlignment="1">
      <alignment/>
    </xf>
    <xf numFmtId="0" fontId="25" fillId="0" borderId="0" xfId="0" applyFont="1" applyFill="1" applyAlignment="1">
      <alignment/>
    </xf>
    <xf numFmtId="0" fontId="4" fillId="0" borderId="0" xfId="0" applyFont="1" applyBorder="1" applyAlignment="1">
      <alignment/>
    </xf>
    <xf numFmtId="0" fontId="4" fillId="0" borderId="20" xfId="0" applyFont="1" applyBorder="1" applyAlignment="1">
      <alignment/>
    </xf>
    <xf numFmtId="0" fontId="5" fillId="0" borderId="0" xfId="0" applyFont="1" applyAlignment="1">
      <alignment horizontal="center"/>
    </xf>
    <xf numFmtId="0" fontId="5" fillId="0" borderId="10" xfId="0" applyFont="1" applyBorder="1" applyAlignment="1">
      <alignment horizontal="left" wrapText="1"/>
    </xf>
    <xf numFmtId="5" fontId="5" fillId="0" borderId="0" xfId="0" applyNumberFormat="1" applyFont="1" applyAlignment="1">
      <alignment/>
    </xf>
    <xf numFmtId="0" fontId="4" fillId="0" borderId="11" xfId="0" applyFont="1" applyBorder="1" applyAlignment="1">
      <alignment horizontal="center"/>
    </xf>
    <xf numFmtId="0" fontId="5" fillId="0" borderId="11" xfId="0" applyFont="1" applyBorder="1" applyAlignment="1">
      <alignment horizontal="center"/>
    </xf>
    <xf numFmtId="3" fontId="4" fillId="0" borderId="0" xfId="0" applyNumberFormat="1" applyFont="1" applyAlignment="1">
      <alignment/>
    </xf>
    <xf numFmtId="3" fontId="4" fillId="0" borderId="0" xfId="0" applyNumberFormat="1" applyFont="1" applyBorder="1" applyAlignment="1">
      <alignment/>
    </xf>
    <xf numFmtId="3" fontId="4" fillId="0" borderId="20" xfId="0" applyNumberFormat="1" applyFont="1" applyBorder="1" applyAlignment="1">
      <alignment/>
    </xf>
    <xf numFmtId="3" fontId="4" fillId="0" borderId="0" xfId="0" applyNumberFormat="1" applyFont="1" applyFill="1" applyAlignment="1">
      <alignment/>
    </xf>
    <xf numFmtId="3" fontId="26" fillId="0" borderId="0" xfId="0" applyNumberFormat="1" applyFont="1" applyAlignment="1">
      <alignment/>
    </xf>
    <xf numFmtId="3" fontId="4" fillId="0" borderId="0" xfId="0" applyNumberFormat="1" applyFont="1" applyFill="1" applyBorder="1" applyAlignment="1">
      <alignment/>
    </xf>
    <xf numFmtId="3" fontId="64" fillId="0" borderId="0" xfId="0" applyNumberFormat="1" applyFont="1" applyFill="1" applyBorder="1" applyAlignment="1">
      <alignment/>
    </xf>
    <xf numFmtId="3" fontId="64" fillId="31" borderId="0" xfId="0" applyNumberFormat="1" applyFont="1" applyFill="1" applyBorder="1" applyAlignment="1">
      <alignment/>
    </xf>
    <xf numFmtId="3" fontId="64" fillId="0" borderId="0" xfId="0" applyNumberFormat="1" applyFont="1" applyBorder="1" applyAlignment="1">
      <alignment/>
    </xf>
    <xf numFmtId="3" fontId="26" fillId="0" borderId="0" xfId="0" applyNumberFormat="1" applyFont="1" applyFill="1" applyAlignment="1">
      <alignment/>
    </xf>
    <xf numFmtId="3" fontId="4" fillId="0" borderId="20" xfId="0" applyNumberFormat="1" applyFont="1" applyFill="1" applyBorder="1" applyAlignment="1">
      <alignment/>
    </xf>
    <xf numFmtId="3" fontId="22" fillId="0" borderId="0" xfId="0" applyNumberFormat="1" applyFont="1" applyFill="1" applyAlignment="1">
      <alignment/>
    </xf>
    <xf numFmtId="3" fontId="4" fillId="31" borderId="0" xfId="0" applyNumberFormat="1" applyFont="1" applyFill="1" applyBorder="1" applyAlignment="1">
      <alignment/>
    </xf>
    <xf numFmtId="3" fontId="27" fillId="0" borderId="0" xfId="0" applyNumberFormat="1" applyFont="1" applyFill="1" applyAlignment="1">
      <alignment/>
    </xf>
    <xf numFmtId="3" fontId="4" fillId="31" borderId="0" xfId="0" applyNumberFormat="1" applyFont="1" applyFill="1" applyAlignment="1">
      <alignment/>
    </xf>
    <xf numFmtId="3" fontId="65" fillId="0" borderId="0" xfId="0" applyNumberFormat="1" applyFont="1" applyFill="1" applyBorder="1" applyAlignment="1">
      <alignment/>
    </xf>
    <xf numFmtId="0" fontId="4" fillId="32" borderId="13" xfId="0" applyFont="1" applyFill="1" applyBorder="1" applyAlignment="1">
      <alignment horizontal="center"/>
    </xf>
    <xf numFmtId="0" fontId="4" fillId="32" borderId="14" xfId="0" applyFont="1" applyFill="1" applyBorder="1" applyAlignment="1">
      <alignment horizontal="center"/>
    </xf>
    <xf numFmtId="0" fontId="4" fillId="32" borderId="0" xfId="0" applyFont="1" applyFill="1" applyAlignment="1">
      <alignment/>
    </xf>
    <xf numFmtId="164" fontId="4" fillId="32" borderId="0" xfId="0" applyNumberFormat="1" applyFont="1" applyFill="1" applyAlignment="1">
      <alignment/>
    </xf>
    <xf numFmtId="3" fontId="4" fillId="32" borderId="0" xfId="0" applyNumberFormat="1" applyFont="1" applyFill="1" applyAlignment="1">
      <alignment/>
    </xf>
    <xf numFmtId="3" fontId="26" fillId="32" borderId="0" xfId="0" applyNumberFormat="1" applyFont="1" applyFill="1" applyAlignment="1">
      <alignment/>
    </xf>
    <xf numFmtId="0" fontId="4" fillId="32" borderId="14" xfId="0" applyFont="1" applyFill="1" applyBorder="1" applyAlignment="1">
      <alignment/>
    </xf>
    <xf numFmtId="3" fontId="64" fillId="0" borderId="0" xfId="0" applyNumberFormat="1" applyFont="1" applyFill="1" applyAlignment="1">
      <alignment/>
    </xf>
    <xf numFmtId="49" fontId="65" fillId="0" borderId="0" xfId="0" applyNumberFormat="1" applyFont="1" applyFill="1" applyBorder="1" applyAlignment="1">
      <alignment/>
    </xf>
    <xf numFmtId="0" fontId="4" fillId="31" borderId="0" xfId="0" applyFont="1" applyFill="1" applyAlignment="1">
      <alignment/>
    </xf>
    <xf numFmtId="3" fontId="64" fillId="0" borderId="0" xfId="0" applyNumberFormat="1" applyFont="1" applyAlignment="1">
      <alignment/>
    </xf>
    <xf numFmtId="0" fontId="0" fillId="0" borderId="0" xfId="0" applyFont="1" applyAlignment="1">
      <alignment/>
    </xf>
    <xf numFmtId="3" fontId="4" fillId="9" borderId="0" xfId="0" applyNumberFormat="1" applyFont="1" applyFill="1" applyBorder="1" applyAlignment="1">
      <alignment/>
    </xf>
    <xf numFmtId="0" fontId="4" fillId="9" borderId="0" xfId="0" applyFont="1" applyFill="1" applyBorder="1" applyAlignment="1">
      <alignment/>
    </xf>
    <xf numFmtId="3" fontId="64" fillId="9" borderId="0" xfId="0" applyNumberFormat="1" applyFont="1" applyFill="1" applyBorder="1" applyAlignment="1">
      <alignment/>
    </xf>
    <xf numFmtId="0" fontId="66" fillId="0" borderId="20" xfId="0" applyFont="1" applyFill="1" applyBorder="1" applyAlignment="1">
      <alignment horizontal="center"/>
    </xf>
    <xf numFmtId="0" fontId="64" fillId="0" borderId="0" xfId="0" applyFont="1" applyFill="1" applyAlignment="1">
      <alignment/>
    </xf>
    <xf numFmtId="0" fontId="64" fillId="0" borderId="15" xfId="0" applyFont="1" applyFill="1" applyBorder="1" applyAlignment="1">
      <alignment horizontal="center"/>
    </xf>
    <xf numFmtId="0" fontId="64" fillId="0" borderId="16" xfId="0" applyFont="1" applyFill="1" applyBorder="1" applyAlignment="1">
      <alignment horizontal="center"/>
    </xf>
    <xf numFmtId="164" fontId="64" fillId="0" borderId="0" xfId="0" applyNumberFormat="1" applyFont="1" applyFill="1" applyAlignment="1">
      <alignment/>
    </xf>
    <xf numFmtId="5" fontId="64" fillId="0" borderId="0" xfId="0" applyNumberFormat="1" applyFont="1" applyFill="1" applyAlignment="1">
      <alignment/>
    </xf>
    <xf numFmtId="3" fontId="64" fillId="0" borderId="20" xfId="0" applyNumberFormat="1" applyFont="1" applyFill="1" applyBorder="1" applyAlignment="1">
      <alignment/>
    </xf>
    <xf numFmtId="0" fontId="64" fillId="0" borderId="0" xfId="0" applyFont="1" applyAlignment="1">
      <alignment/>
    </xf>
    <xf numFmtId="164" fontId="4" fillId="0" borderId="0" xfId="0" applyNumberFormat="1" applyFont="1" applyFill="1" applyBorder="1" applyAlignment="1">
      <alignment/>
    </xf>
    <xf numFmtId="49" fontId="64" fillId="0" borderId="0" xfId="0" applyNumberFormat="1" applyFont="1" applyFill="1" applyBorder="1" applyAlignment="1">
      <alignment/>
    </xf>
    <xf numFmtId="3" fontId="4" fillId="33" borderId="0" xfId="0" applyNumberFormat="1" applyFont="1" applyFill="1" applyBorder="1" applyAlignment="1">
      <alignment/>
    </xf>
    <xf numFmtId="0" fontId="66" fillId="0" borderId="0" xfId="0" applyFont="1" applyFill="1" applyAlignment="1">
      <alignment horizontal="center"/>
    </xf>
    <xf numFmtId="0" fontId="25" fillId="0" borderId="0" xfId="0" applyFont="1" applyFill="1" applyAlignment="1">
      <alignment/>
    </xf>
    <xf numFmtId="0" fontId="25" fillId="0" borderId="20" xfId="0" applyFont="1" applyFill="1" applyBorder="1" applyAlignment="1">
      <alignment/>
    </xf>
    <xf numFmtId="0" fontId="4" fillId="34" borderId="0" xfId="0" applyFont="1" applyFill="1" applyAlignment="1">
      <alignment/>
    </xf>
    <xf numFmtId="0" fontId="7" fillId="34" borderId="0" xfId="0" applyFont="1" applyFill="1" applyAlignment="1">
      <alignment horizontal="center"/>
    </xf>
    <xf numFmtId="164" fontId="4" fillId="34" borderId="0" xfId="0" applyNumberFormat="1" applyFont="1" applyFill="1" applyAlignment="1">
      <alignment horizontal="center"/>
    </xf>
    <xf numFmtId="5" fontId="4" fillId="34" borderId="0" xfId="0" applyNumberFormat="1" applyFont="1" applyFill="1" applyAlignment="1">
      <alignment/>
    </xf>
    <xf numFmtId="3" fontId="4" fillId="34" borderId="0" xfId="0" applyNumberFormat="1" applyFont="1" applyFill="1" applyAlignment="1">
      <alignment/>
    </xf>
    <xf numFmtId="3" fontId="4" fillId="34" borderId="0" xfId="0" applyNumberFormat="1" applyFont="1" applyFill="1" applyBorder="1" applyAlignment="1">
      <alignment/>
    </xf>
    <xf numFmtId="0" fontId="4" fillId="34" borderId="0" xfId="0" applyFont="1" applyFill="1" applyAlignment="1">
      <alignment horizontal="center"/>
    </xf>
    <xf numFmtId="0" fontId="4" fillId="34" borderId="0" xfId="0" applyFont="1" applyFill="1" applyAlignment="1" applyProtection="1">
      <alignment/>
      <protection locked="0"/>
    </xf>
    <xf numFmtId="0" fontId="4" fillId="34" borderId="13" xfId="0" applyFont="1" applyFill="1" applyBorder="1" applyAlignment="1">
      <alignment/>
    </xf>
    <xf numFmtId="3" fontId="4" fillId="34" borderId="21" xfId="62" applyNumberFormat="1" applyFont="1" applyFill="1" applyBorder="1" applyProtection="1">
      <alignment/>
      <protection locked="0"/>
    </xf>
    <xf numFmtId="3" fontId="4" fillId="34" borderId="22" xfId="62" applyNumberFormat="1" applyFont="1" applyFill="1" applyBorder="1" applyProtection="1">
      <alignment/>
      <protection locked="0"/>
    </xf>
    <xf numFmtId="0" fontId="4" fillId="34" borderId="19" xfId="0" applyFont="1" applyFill="1" applyBorder="1" applyAlignment="1">
      <alignment horizontal="center"/>
    </xf>
    <xf numFmtId="0" fontId="4" fillId="34" borderId="14" xfId="0" applyFont="1" applyFill="1" applyBorder="1" applyAlignment="1">
      <alignment/>
    </xf>
    <xf numFmtId="164" fontId="4" fillId="31" borderId="0" xfId="0" applyNumberFormat="1" applyFont="1" applyFill="1" applyAlignment="1">
      <alignment/>
    </xf>
    <xf numFmtId="5" fontId="4" fillId="31" borderId="0" xfId="0" applyNumberFormat="1" applyFont="1" applyFill="1" applyAlignment="1">
      <alignment/>
    </xf>
    <xf numFmtId="0" fontId="4" fillId="31" borderId="15" xfId="0" applyFont="1" applyFill="1" applyBorder="1" applyAlignment="1">
      <alignment horizontal="center"/>
    </xf>
    <xf numFmtId="0" fontId="4" fillId="31" borderId="16" xfId="0" applyFont="1" applyFill="1" applyBorder="1" applyAlignment="1">
      <alignment horizontal="center"/>
    </xf>
    <xf numFmtId="3" fontId="22" fillId="31" borderId="0" xfId="0" applyNumberFormat="1" applyFont="1" applyFill="1" applyAlignment="1">
      <alignment/>
    </xf>
    <xf numFmtId="0" fontId="4" fillId="34" borderId="23" xfId="0" applyFont="1" applyFill="1" applyBorder="1" applyAlignment="1">
      <alignment/>
    </xf>
    <xf numFmtId="0" fontId="66" fillId="0" borderId="23" xfId="0" applyFont="1" applyFill="1" applyBorder="1" applyAlignment="1">
      <alignment horizontal="center"/>
    </xf>
    <xf numFmtId="0" fontId="4" fillId="0" borderId="24" xfId="0" applyFont="1" applyFill="1" applyBorder="1" applyAlignment="1">
      <alignment/>
    </xf>
    <xf numFmtId="0" fontId="4" fillId="0" borderId="25" xfId="0" applyFont="1" applyFill="1" applyBorder="1" applyAlignment="1">
      <alignment/>
    </xf>
    <xf numFmtId="0" fontId="4" fillId="0" borderId="23" xfId="0" applyFont="1" applyFill="1" applyBorder="1" applyAlignment="1">
      <alignment/>
    </xf>
    <xf numFmtId="0" fontId="4" fillId="0" borderId="25" xfId="0" applyFont="1" applyFill="1" applyBorder="1" applyAlignment="1">
      <alignment wrapText="1"/>
    </xf>
    <xf numFmtId="0" fontId="4" fillId="0" borderId="24" xfId="0" applyFont="1" applyFill="1" applyBorder="1" applyAlignment="1">
      <alignment horizontal="left"/>
    </xf>
    <xf numFmtId="0" fontId="4" fillId="0" borderId="26" xfId="0" applyFont="1" applyFill="1" applyBorder="1" applyAlignment="1">
      <alignment/>
    </xf>
    <xf numFmtId="0" fontId="66" fillId="0" borderId="25" xfId="0" applyFont="1" applyFill="1" applyBorder="1" applyAlignment="1">
      <alignment horizontal="center"/>
    </xf>
    <xf numFmtId="0" fontId="66" fillId="0" borderId="23" xfId="0" applyFont="1" applyBorder="1" applyAlignment="1">
      <alignment horizontal="center"/>
    </xf>
    <xf numFmtId="0" fontId="4" fillId="0" borderId="23" xfId="0" applyFont="1" applyFill="1" applyBorder="1" applyAlignment="1">
      <alignment wrapText="1"/>
    </xf>
    <xf numFmtId="0" fontId="4" fillId="0" borderId="23" xfId="0" applyFont="1" applyFill="1" applyBorder="1" applyAlignment="1">
      <alignment/>
    </xf>
    <xf numFmtId="0" fontId="4" fillId="0" borderId="26" xfId="0" applyFont="1" applyFill="1" applyBorder="1" applyAlignment="1">
      <alignment wrapText="1"/>
    </xf>
    <xf numFmtId="0" fontId="4" fillId="0" borderId="26" xfId="0" applyFont="1" applyFill="1" applyBorder="1" applyAlignment="1">
      <alignment vertical="top" wrapText="1"/>
    </xf>
    <xf numFmtId="0" fontId="4" fillId="0" borderId="23" xfId="0" applyFont="1" applyFill="1" applyBorder="1" applyAlignment="1">
      <alignment horizontal="left"/>
    </xf>
    <xf numFmtId="0" fontId="4" fillId="0" borderId="24" xfId="0" applyFont="1" applyFill="1" applyBorder="1" applyAlignment="1">
      <alignment wrapText="1"/>
    </xf>
    <xf numFmtId="0" fontId="4" fillId="0" borderId="24" xfId="0" applyFont="1" applyFill="1" applyBorder="1" applyAlignment="1">
      <alignment horizontal="left" vertical="center"/>
    </xf>
    <xf numFmtId="0" fontId="4" fillId="0" borderId="23" xfId="0" applyFont="1" applyFill="1" applyBorder="1" applyAlignment="1">
      <alignment horizontal="left" vertical="center"/>
    </xf>
    <xf numFmtId="0" fontId="64" fillId="0" borderId="24" xfId="0" applyFont="1" applyFill="1" applyBorder="1" applyAlignment="1">
      <alignment horizontal="left"/>
    </xf>
    <xf numFmtId="0" fontId="66" fillId="0" borderId="10" xfId="0" applyFont="1" applyBorder="1" applyAlignment="1">
      <alignment horizontal="center"/>
    </xf>
    <xf numFmtId="0" fontId="4" fillId="0" borderId="0" xfId="0" applyNumberFormat="1" applyFont="1" applyFill="1" applyAlignment="1">
      <alignment/>
    </xf>
    <xf numFmtId="0" fontId="4" fillId="0" borderId="0" xfId="0" applyNumberFormat="1" applyFont="1" applyAlignment="1">
      <alignment/>
    </xf>
    <xf numFmtId="0" fontId="4" fillId="0" borderId="27" xfId="0" applyNumberFormat="1" applyFont="1" applyBorder="1" applyAlignment="1">
      <alignment/>
    </xf>
    <xf numFmtId="0" fontId="4" fillId="0" borderId="0" xfId="0" applyNumberFormat="1" applyFont="1" applyBorder="1" applyAlignment="1">
      <alignment/>
    </xf>
    <xf numFmtId="0" fontId="0" fillId="0" borderId="0" xfId="0" applyFont="1" applyFill="1" applyBorder="1" applyAlignment="1">
      <alignment/>
    </xf>
    <xf numFmtId="0" fontId="4" fillId="35" borderId="24" xfId="0" applyFont="1" applyFill="1" applyBorder="1" applyAlignment="1">
      <alignment/>
    </xf>
    <xf numFmtId="0" fontId="4" fillId="31" borderId="23" xfId="0" applyFont="1" applyFill="1" applyBorder="1" applyAlignment="1">
      <alignment/>
    </xf>
    <xf numFmtId="0" fontId="4" fillId="36" borderId="24" xfId="0" applyFont="1" applyFill="1" applyBorder="1" applyAlignment="1">
      <alignment horizontal="left" vertical="center"/>
    </xf>
    <xf numFmtId="0" fontId="0" fillId="37" borderId="0" xfId="0" applyFill="1" applyAlignment="1">
      <alignment/>
    </xf>
    <xf numFmtId="0" fontId="4" fillId="11" borderId="0" xfId="0" applyFont="1" applyFill="1" applyBorder="1" applyAlignment="1">
      <alignment/>
    </xf>
    <xf numFmtId="0" fontId="64" fillId="11" borderId="24" xfId="0" applyFont="1" applyFill="1" applyBorder="1" applyAlignment="1">
      <alignment horizontal="left"/>
    </xf>
    <xf numFmtId="0" fontId="0" fillId="11" borderId="0" xfId="0" applyFill="1" applyAlignment="1">
      <alignment/>
    </xf>
    <xf numFmtId="0" fontId="0" fillId="11" borderId="0" xfId="0" applyFont="1" applyFill="1" applyAlignment="1">
      <alignment/>
    </xf>
    <xf numFmtId="0" fontId="0" fillId="0" borderId="0" xfId="0" applyAlignment="1" quotePrefix="1">
      <alignment/>
    </xf>
    <xf numFmtId="0" fontId="4" fillId="38" borderId="0" xfId="0" applyFont="1" applyFill="1" applyBorder="1" applyAlignment="1">
      <alignment/>
    </xf>
    <xf numFmtId="0" fontId="5" fillId="38" borderId="11" xfId="0" applyFont="1" applyFill="1" applyBorder="1" applyAlignment="1">
      <alignment horizontal="center"/>
    </xf>
    <xf numFmtId="3" fontId="4" fillId="38" borderId="0" xfId="0" applyNumberFormat="1" applyFont="1" applyFill="1" applyBorder="1" applyAlignment="1">
      <alignment/>
    </xf>
    <xf numFmtId="3" fontId="4" fillId="38" borderId="21" xfId="62" applyNumberFormat="1" applyFont="1" applyFill="1" applyBorder="1" applyProtection="1">
      <alignment/>
      <protection locked="0"/>
    </xf>
    <xf numFmtId="0" fontId="4" fillId="38" borderId="0" xfId="0" applyFont="1" applyFill="1" applyAlignment="1">
      <alignment/>
    </xf>
    <xf numFmtId="49" fontId="65" fillId="38" borderId="0" xfId="0" applyNumberFormat="1" applyFont="1" applyFill="1" applyBorder="1" applyAlignment="1">
      <alignment/>
    </xf>
    <xf numFmtId="3" fontId="64" fillId="38" borderId="0" xfId="0" applyNumberFormat="1" applyFont="1" applyFill="1" applyBorder="1" applyAlignment="1">
      <alignment/>
    </xf>
    <xf numFmtId="3" fontId="4" fillId="38" borderId="0" xfId="0" applyNumberFormat="1" applyFont="1" applyFill="1" applyAlignment="1">
      <alignment/>
    </xf>
    <xf numFmtId="164" fontId="4" fillId="38" borderId="0" xfId="0" applyNumberFormat="1" applyFont="1" applyFill="1" applyAlignment="1">
      <alignment/>
    </xf>
    <xf numFmtId="3" fontId="4" fillId="38" borderId="22" xfId="62" applyNumberFormat="1" applyFont="1" applyFill="1" applyBorder="1" applyProtection="1">
      <alignment/>
      <protection locked="0"/>
    </xf>
    <xf numFmtId="0" fontId="5" fillId="0" borderId="0" xfId="0" applyFont="1" applyBorder="1" applyAlignment="1">
      <alignment horizontal="center"/>
    </xf>
    <xf numFmtId="0" fontId="5" fillId="0" borderId="20" xfId="0" applyFont="1" applyBorder="1" applyAlignment="1">
      <alignment horizontal="center"/>
    </xf>
    <xf numFmtId="3" fontId="4" fillId="34" borderId="0" xfId="62" applyNumberFormat="1" applyFont="1" applyFill="1" applyBorder="1" applyProtection="1">
      <alignment/>
      <protection locked="0"/>
    </xf>
    <xf numFmtId="0" fontId="4" fillId="0" borderId="0" xfId="0" applyFont="1" applyFill="1" applyAlignment="1">
      <alignment horizontal="center"/>
    </xf>
    <xf numFmtId="0" fontId="4" fillId="39" borderId="24" xfId="0" applyFont="1" applyFill="1" applyBorder="1" applyAlignment="1">
      <alignment/>
    </xf>
    <xf numFmtId="0" fontId="4" fillId="39" borderId="23" xfId="0" applyFont="1" applyFill="1" applyBorder="1" applyAlignment="1">
      <alignment/>
    </xf>
    <xf numFmtId="0" fontId="4" fillId="9" borderId="24" xfId="0" applyFont="1" applyFill="1" applyBorder="1" applyAlignment="1">
      <alignment/>
    </xf>
    <xf numFmtId="0" fontId="4" fillId="9" borderId="23" xfId="0" applyFont="1" applyFill="1" applyBorder="1" applyAlignment="1">
      <alignment/>
    </xf>
    <xf numFmtId="3" fontId="4" fillId="39" borderId="0" xfId="0" applyNumberFormat="1" applyFont="1" applyFill="1" applyBorder="1" applyAlignment="1">
      <alignment/>
    </xf>
    <xf numFmtId="0" fontId="4" fillId="39" borderId="0" xfId="0" applyFont="1" applyFill="1" applyBorder="1" applyAlignment="1">
      <alignment/>
    </xf>
    <xf numFmtId="3" fontId="64" fillId="39" borderId="0" xfId="0" applyNumberFormat="1" applyFont="1" applyFill="1" applyBorder="1" applyAlignment="1">
      <alignment/>
    </xf>
    <xf numFmtId="0" fontId="4" fillId="39" borderId="25" xfId="0" applyFont="1" applyFill="1" applyBorder="1" applyAlignment="1">
      <alignment/>
    </xf>
    <xf numFmtId="3" fontId="4" fillId="0" borderId="0" xfId="0" applyNumberFormat="1" applyFont="1" applyAlignment="1">
      <alignment horizontal="right"/>
    </xf>
    <xf numFmtId="0" fontId="4" fillId="0" borderId="0" xfId="0" applyFont="1" applyFill="1" applyBorder="1" applyAlignment="1">
      <alignment/>
    </xf>
    <xf numFmtId="0" fontId="4" fillId="0" borderId="0" xfId="0" applyFont="1" applyFill="1" applyAlignment="1">
      <alignment horizontal="left"/>
    </xf>
    <xf numFmtId="0" fontId="66" fillId="0" borderId="0" xfId="0" applyFont="1" applyFill="1" applyBorder="1" applyAlignment="1">
      <alignment horizontal="center"/>
    </xf>
    <xf numFmtId="0" fontId="4" fillId="0" borderId="0" xfId="0" applyFont="1" applyAlignment="1">
      <alignment horizontal="center"/>
    </xf>
    <xf numFmtId="3" fontId="4" fillId="0" borderId="0" xfId="0" applyNumberFormat="1" applyFont="1" applyBorder="1" applyAlignment="1">
      <alignment horizontal="center"/>
    </xf>
    <xf numFmtId="3" fontId="4" fillId="0" borderId="0" xfId="0" applyNumberFormat="1" applyFont="1" applyAlignment="1">
      <alignment horizontal="center"/>
    </xf>
    <xf numFmtId="164" fontId="4" fillId="0" borderId="0" xfId="0" applyNumberFormat="1" applyFont="1" applyAlignment="1">
      <alignment horizontal="center"/>
    </xf>
    <xf numFmtId="3" fontId="4" fillId="0" borderId="0" xfId="0" applyNumberFormat="1" applyFont="1" applyFill="1" applyBorder="1" applyAlignment="1">
      <alignment horizontal="center"/>
    </xf>
    <xf numFmtId="164" fontId="25" fillId="0" borderId="0" xfId="0" applyNumberFormat="1" applyFont="1" applyFill="1" applyAlignment="1">
      <alignment/>
    </xf>
    <xf numFmtId="3" fontId="25" fillId="0" borderId="0" xfId="0" applyNumberFormat="1" applyFont="1" applyFill="1" applyAlignment="1">
      <alignment/>
    </xf>
    <xf numFmtId="3" fontId="25" fillId="0" borderId="0" xfId="0" applyNumberFormat="1" applyFont="1" applyFill="1" applyBorder="1" applyAlignment="1">
      <alignment/>
    </xf>
    <xf numFmtId="0" fontId="25" fillId="0" borderId="0" xfId="0" applyFont="1" applyFill="1" applyBorder="1" applyAlignment="1">
      <alignment horizontal="center"/>
    </xf>
    <xf numFmtId="3" fontId="25" fillId="0" borderId="0" xfId="0" applyNumberFormat="1" applyFont="1" applyBorder="1" applyAlignment="1">
      <alignment/>
    </xf>
    <xf numFmtId="0" fontId="25" fillId="0" borderId="0" xfId="0" applyFont="1" applyAlignment="1">
      <alignment/>
    </xf>
    <xf numFmtId="164" fontId="25" fillId="0" borderId="0" xfId="0" applyNumberFormat="1" applyFont="1" applyAlignment="1">
      <alignment/>
    </xf>
    <xf numFmtId="5" fontId="25" fillId="0" borderId="0" xfId="0" applyNumberFormat="1" applyFont="1" applyAlignment="1">
      <alignment/>
    </xf>
    <xf numFmtId="0" fontId="25" fillId="0" borderId="0" xfId="0" applyFont="1" applyAlignment="1">
      <alignment horizontal="center"/>
    </xf>
    <xf numFmtId="0" fontId="25" fillId="38" borderId="0" xfId="0" applyFont="1" applyFill="1" applyAlignment="1">
      <alignment/>
    </xf>
    <xf numFmtId="0" fontId="4" fillId="0" borderId="16" xfId="0" applyFont="1" applyFill="1" applyBorder="1" applyAlignment="1">
      <alignment/>
    </xf>
    <xf numFmtId="0" fontId="4" fillId="0" borderId="26" xfId="0" applyFont="1" applyFill="1" applyBorder="1" applyAlignment="1">
      <alignment/>
    </xf>
    <xf numFmtId="3" fontId="25" fillId="38" borderId="0" xfId="0" applyNumberFormat="1" applyFont="1" applyFill="1" applyBorder="1" applyAlignment="1">
      <alignment/>
    </xf>
    <xf numFmtId="0" fontId="25" fillId="0" borderId="24" xfId="0" applyFont="1" applyFill="1" applyBorder="1" applyAlignment="1">
      <alignment/>
    </xf>
    <xf numFmtId="0" fontId="4" fillId="0" borderId="0" xfId="0" applyFont="1" applyBorder="1" applyAlignment="1">
      <alignment horizontal="center"/>
    </xf>
    <xf numFmtId="0" fontId="5" fillId="0" borderId="0" xfId="0" applyFont="1" applyBorder="1" applyAlignment="1">
      <alignment horizontal="center" wrapText="1"/>
    </xf>
    <xf numFmtId="3" fontId="4" fillId="34" borderId="0" xfId="0" applyNumberFormat="1" applyFont="1" applyFill="1" applyBorder="1" applyAlignment="1">
      <alignment horizontal="center"/>
    </xf>
    <xf numFmtId="0" fontId="25" fillId="0" borderId="15" xfId="0" applyFont="1" applyFill="1" applyBorder="1" applyAlignment="1">
      <alignment horizontal="center"/>
    </xf>
    <xf numFmtId="0" fontId="25" fillId="0" borderId="16" xfId="0" applyFont="1" applyFill="1" applyBorder="1" applyAlignment="1">
      <alignment horizontal="left"/>
    </xf>
    <xf numFmtId="3" fontId="25" fillId="0" borderId="20" xfId="0" applyNumberFormat="1" applyFont="1" applyFill="1" applyBorder="1" applyAlignment="1">
      <alignment/>
    </xf>
    <xf numFmtId="3" fontId="25" fillId="0" borderId="0" xfId="0" applyNumberFormat="1" applyFont="1" applyAlignment="1">
      <alignment/>
    </xf>
    <xf numFmtId="0" fontId="4" fillId="0" borderId="28" xfId="0" applyFont="1" applyFill="1" applyBorder="1" applyAlignment="1">
      <alignment/>
    </xf>
    <xf numFmtId="0" fontId="5" fillId="0" borderId="28" xfId="0" applyFont="1" applyFill="1" applyBorder="1" applyAlignment="1">
      <alignment wrapText="1"/>
    </xf>
    <xf numFmtId="0" fontId="5" fillId="0" borderId="28" xfId="0" applyFont="1" applyFill="1" applyBorder="1" applyAlignment="1">
      <alignment horizontal="center"/>
    </xf>
    <xf numFmtId="3" fontId="4" fillId="0" borderId="28" xfId="0" applyNumberFormat="1" applyFont="1" applyFill="1" applyBorder="1" applyAlignment="1">
      <alignment/>
    </xf>
    <xf numFmtId="3" fontId="4" fillId="0" borderId="29" xfId="62" applyNumberFormat="1" applyFont="1" applyFill="1" applyBorder="1" applyProtection="1">
      <alignment/>
      <protection locked="0"/>
    </xf>
    <xf numFmtId="0" fontId="25" fillId="0" borderId="28" xfId="0" applyFont="1" applyFill="1" applyBorder="1" applyAlignment="1">
      <alignment/>
    </xf>
    <xf numFmtId="3" fontId="25" fillId="0" borderId="28" xfId="0" applyNumberFormat="1" applyFont="1" applyFill="1" applyBorder="1" applyAlignment="1">
      <alignment/>
    </xf>
    <xf numFmtId="3" fontId="4" fillId="0" borderId="28" xfId="0" applyNumberFormat="1" applyFont="1" applyFill="1" applyBorder="1" applyAlignment="1">
      <alignment horizontal="center"/>
    </xf>
    <xf numFmtId="0" fontId="4" fillId="0" borderId="28" xfId="0" applyFont="1" applyFill="1" applyBorder="1" applyAlignment="1">
      <alignment horizontal="center"/>
    </xf>
    <xf numFmtId="3" fontId="4" fillId="0" borderId="28" xfId="0" applyNumberFormat="1" applyFont="1" applyFill="1" applyBorder="1" applyAlignment="1">
      <alignment horizontal="left"/>
    </xf>
    <xf numFmtId="0" fontId="5" fillId="0" borderId="0" xfId="0" applyFont="1" applyAlignment="1">
      <alignment/>
    </xf>
    <xf numFmtId="0" fontId="4" fillId="0" borderId="30" xfId="0" applyFont="1" applyBorder="1" applyAlignment="1">
      <alignment/>
    </xf>
    <xf numFmtId="0" fontId="4" fillId="38" borderId="30" xfId="0" applyFont="1" applyFill="1" applyBorder="1" applyAlignment="1">
      <alignment/>
    </xf>
    <xf numFmtId="0" fontId="4" fillId="0" borderId="31" xfId="0" applyFont="1" applyBorder="1" applyAlignment="1">
      <alignment/>
    </xf>
    <xf numFmtId="0" fontId="67" fillId="0" borderId="0" xfId="0" applyFont="1" applyAlignment="1">
      <alignment horizontal="center"/>
    </xf>
    <xf numFmtId="0" fontId="4" fillId="0" borderId="23" xfId="0" applyFont="1" applyBorder="1" applyAlignment="1">
      <alignment/>
    </xf>
    <xf numFmtId="0" fontId="4" fillId="0" borderId="0" xfId="0" applyFont="1" applyAlignment="1">
      <alignment horizontal="right"/>
    </xf>
    <xf numFmtId="0" fontId="29" fillId="0" borderId="0" xfId="0" applyFont="1" applyAlignment="1">
      <alignment/>
    </xf>
    <xf numFmtId="0" fontId="29" fillId="0" borderId="28" xfId="0" applyFont="1" applyFill="1" applyBorder="1" applyAlignment="1">
      <alignment/>
    </xf>
    <xf numFmtId="0" fontId="30" fillId="0" borderId="30" xfId="0" applyFont="1" applyBorder="1" applyAlignment="1">
      <alignment horizontal="center"/>
    </xf>
    <xf numFmtId="0" fontId="30" fillId="0" borderId="0" xfId="0" applyFont="1" applyBorder="1" applyAlignment="1">
      <alignment horizontal="center"/>
    </xf>
    <xf numFmtId="5" fontId="25" fillId="0" borderId="0" xfId="0" applyNumberFormat="1" applyFont="1" applyFill="1" applyAlignment="1">
      <alignment/>
    </xf>
    <xf numFmtId="3" fontId="4" fillId="0" borderId="0" xfId="0" applyNumberFormat="1" applyFont="1" applyAlignment="1">
      <alignment horizontal="left"/>
    </xf>
    <xf numFmtId="3" fontId="25" fillId="38" borderId="0" xfId="0" applyNumberFormat="1" applyFont="1" applyFill="1" applyAlignment="1">
      <alignment/>
    </xf>
    <xf numFmtId="3" fontId="4" fillId="34" borderId="32" xfId="62" applyNumberFormat="1" applyFont="1" applyFill="1" applyBorder="1" applyProtection="1">
      <alignment/>
      <protection locked="0"/>
    </xf>
    <xf numFmtId="3" fontId="4" fillId="34" borderId="33" xfId="62" applyNumberFormat="1" applyFont="1" applyFill="1" applyBorder="1" applyAlignment="1" applyProtection="1">
      <alignment horizontal="center"/>
      <protection locked="0"/>
    </xf>
    <xf numFmtId="0" fontId="4" fillId="0" borderId="34" xfId="0" applyFont="1" applyFill="1" applyBorder="1" applyAlignment="1">
      <alignment horizontal="center"/>
    </xf>
    <xf numFmtId="0" fontId="4" fillId="0" borderId="35" xfId="0" applyFont="1" applyFill="1" applyBorder="1" applyAlignment="1">
      <alignment horizontal="center"/>
    </xf>
    <xf numFmtId="0" fontId="4" fillId="0" borderId="36" xfId="0" applyFont="1" applyFill="1" applyBorder="1" applyAlignment="1">
      <alignment horizontal="center"/>
    </xf>
    <xf numFmtId="0" fontId="30" fillId="0" borderId="37" xfId="0" applyFont="1" applyBorder="1" applyAlignment="1">
      <alignment horizontal="center"/>
    </xf>
    <xf numFmtId="0" fontId="30" fillId="0" borderId="28" xfId="0" applyFont="1" applyBorder="1" applyAlignment="1">
      <alignment horizontal="center"/>
    </xf>
    <xf numFmtId="0" fontId="4" fillId="0" borderId="28" xfId="0" applyFont="1" applyBorder="1" applyAlignment="1">
      <alignment horizontal="center"/>
    </xf>
    <xf numFmtId="0" fontId="5" fillId="0" borderId="28" xfId="0" applyFont="1" applyBorder="1" applyAlignment="1">
      <alignment horizontal="center" wrapText="1"/>
    </xf>
    <xf numFmtId="0" fontId="5" fillId="0" borderId="28" xfId="0" applyFont="1" applyBorder="1" applyAlignment="1">
      <alignment horizontal="center"/>
    </xf>
    <xf numFmtId="3" fontId="4" fillId="34" borderId="28" xfId="0" applyNumberFormat="1" applyFont="1" applyFill="1" applyBorder="1" applyAlignment="1">
      <alignment horizontal="center"/>
    </xf>
    <xf numFmtId="3" fontId="4" fillId="34" borderId="29" xfId="62" applyNumberFormat="1" applyFont="1" applyFill="1" applyBorder="1" applyAlignment="1" applyProtection="1">
      <alignment horizontal="center"/>
      <protection locked="0"/>
    </xf>
    <xf numFmtId="3" fontId="4" fillId="0" borderId="28" xfId="0" applyNumberFormat="1" applyFont="1" applyBorder="1" applyAlignment="1">
      <alignment horizontal="center"/>
    </xf>
    <xf numFmtId="0" fontId="4" fillId="0" borderId="28" xfId="0" applyFont="1" applyFill="1" applyBorder="1" applyAlignment="1">
      <alignment horizontal="left"/>
    </xf>
    <xf numFmtId="164" fontId="4" fillId="0" borderId="28" xfId="0" applyNumberFormat="1" applyFont="1" applyFill="1" applyBorder="1" applyAlignment="1">
      <alignment/>
    </xf>
    <xf numFmtId="164" fontId="4" fillId="0" borderId="28" xfId="0" applyNumberFormat="1" applyFont="1" applyFill="1" applyBorder="1" applyAlignment="1">
      <alignment horizontal="center"/>
    </xf>
    <xf numFmtId="0" fontId="4" fillId="40" borderId="38" xfId="0" applyFont="1" applyFill="1" applyBorder="1" applyAlignment="1">
      <alignment/>
    </xf>
    <xf numFmtId="0" fontId="4" fillId="40" borderId="39" xfId="0" applyFont="1" applyFill="1" applyBorder="1" applyAlignment="1">
      <alignment/>
    </xf>
    <xf numFmtId="0" fontId="4" fillId="40" borderId="40" xfId="0" applyFont="1" applyFill="1" applyBorder="1" applyAlignment="1">
      <alignment/>
    </xf>
    <xf numFmtId="0" fontId="4" fillId="40" borderId="41" xfId="0" applyFont="1" applyFill="1" applyBorder="1" applyAlignment="1">
      <alignment/>
    </xf>
    <xf numFmtId="164" fontId="4" fillId="40" borderId="42" xfId="0" applyNumberFormat="1" applyFont="1" applyFill="1" applyBorder="1" applyAlignment="1">
      <alignment/>
    </xf>
    <xf numFmtId="3" fontId="4" fillId="40" borderId="38" xfId="0" applyNumberFormat="1" applyFont="1" applyFill="1" applyBorder="1" applyAlignment="1">
      <alignment/>
    </xf>
    <xf numFmtId="3" fontId="4" fillId="40" borderId="43" xfId="0" applyNumberFormat="1" applyFont="1" applyFill="1" applyBorder="1" applyAlignment="1">
      <alignment/>
    </xf>
    <xf numFmtId="3" fontId="4" fillId="40" borderId="44" xfId="0" applyNumberFormat="1" applyFont="1" applyFill="1" applyBorder="1" applyAlignment="1">
      <alignment/>
    </xf>
    <xf numFmtId="3" fontId="4" fillId="40" borderId="38" xfId="0" applyNumberFormat="1" applyFont="1" applyFill="1" applyBorder="1" applyAlignment="1">
      <alignment horizontal="center"/>
    </xf>
    <xf numFmtId="3" fontId="4" fillId="40" borderId="44" xfId="0" applyNumberFormat="1" applyFont="1" applyFill="1" applyBorder="1" applyAlignment="1">
      <alignment horizontal="center"/>
    </xf>
    <xf numFmtId="3" fontId="31" fillId="0" borderId="0" xfId="0" applyNumberFormat="1" applyFont="1" applyBorder="1" applyAlignment="1">
      <alignment horizontal="center"/>
    </xf>
    <xf numFmtId="3" fontId="31" fillId="0" borderId="0" xfId="0" applyNumberFormat="1" applyFont="1" applyFill="1" applyBorder="1" applyAlignment="1">
      <alignment/>
    </xf>
    <xf numFmtId="3" fontId="31" fillId="6" borderId="0" xfId="0" applyNumberFormat="1" applyFont="1" applyFill="1" applyBorder="1" applyAlignment="1">
      <alignment/>
    </xf>
    <xf numFmtId="3" fontId="31" fillId="38" borderId="0" xfId="0" applyNumberFormat="1" applyFont="1" applyFill="1" applyBorder="1" applyAlignment="1">
      <alignment/>
    </xf>
    <xf numFmtId="3" fontId="31" fillId="0" borderId="28" xfId="0" applyNumberFormat="1" applyFont="1" applyFill="1" applyBorder="1" applyAlignment="1">
      <alignment/>
    </xf>
    <xf numFmtId="49" fontId="25" fillId="0" borderId="0" xfId="0" applyNumberFormat="1" applyFont="1" applyFill="1" applyBorder="1" applyAlignment="1">
      <alignment/>
    </xf>
    <xf numFmtId="49" fontId="25" fillId="31" borderId="0" xfId="0" applyNumberFormat="1" applyFont="1" applyFill="1" applyBorder="1" applyAlignment="1">
      <alignment/>
    </xf>
    <xf numFmtId="49" fontId="25" fillId="38" borderId="0" xfId="0" applyNumberFormat="1" applyFont="1" applyFill="1" applyBorder="1" applyAlignment="1">
      <alignment/>
    </xf>
    <xf numFmtId="0" fontId="4" fillId="35" borderId="28" xfId="0" applyFont="1" applyFill="1" applyBorder="1" applyAlignment="1">
      <alignment horizontal="center"/>
    </xf>
    <xf numFmtId="0" fontId="4" fillId="41" borderId="28" xfId="0" applyFont="1" applyFill="1" applyBorder="1" applyAlignment="1">
      <alignment horizontal="center"/>
    </xf>
    <xf numFmtId="0" fontId="4" fillId="16" borderId="28" xfId="0" applyFont="1" applyFill="1" applyBorder="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te" xfId="63"/>
    <cellStyle name="Output" xfId="64"/>
    <cellStyle name="Output 2" xfId="65"/>
    <cellStyle name="Percent" xfId="66"/>
    <cellStyle name="Title" xfId="67"/>
    <cellStyle name="Total" xfId="68"/>
    <cellStyle name="Warning Text" xfId="69"/>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
          <c:y val="0.004"/>
          <c:w val="0.9105"/>
          <c:h val="0.903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Schedule!$AG$64:$BR$64</c:f>
              <c:numCache>
                <c:ptCount val="38"/>
                <c:pt idx="0">
                  <c:v>3052000</c:v>
                </c:pt>
                <c:pt idx="1">
                  <c:v>3464000</c:v>
                </c:pt>
                <c:pt idx="2">
                  <c:v>3736000</c:v>
                </c:pt>
                <c:pt idx="3">
                  <c:v>3848000</c:v>
                </c:pt>
                <c:pt idx="4">
                  <c:v>3611000</c:v>
                </c:pt>
                <c:pt idx="5">
                  <c:v>3506000</c:v>
                </c:pt>
                <c:pt idx="6">
                  <c:v>3375000</c:v>
                </c:pt>
                <c:pt idx="7">
                  <c:v>3495000</c:v>
                </c:pt>
                <c:pt idx="8">
                  <c:v>3165000</c:v>
                </c:pt>
                <c:pt idx="9">
                  <c:v>2915000</c:v>
                </c:pt>
                <c:pt idx="10">
                  <c:v>2765000</c:v>
                </c:pt>
                <c:pt idx="11">
                  <c:v>2665000</c:v>
                </c:pt>
                <c:pt idx="12">
                  <c:v>2650000</c:v>
                </c:pt>
                <c:pt idx="13">
                  <c:v>2800000</c:v>
                </c:pt>
                <c:pt idx="14">
                  <c:v>2775000</c:v>
                </c:pt>
                <c:pt idx="15">
                  <c:v>2685000</c:v>
                </c:pt>
                <c:pt idx="16">
                  <c:v>2590000</c:v>
                </c:pt>
                <c:pt idx="17">
                  <c:v>2375000</c:v>
                </c:pt>
                <c:pt idx="18">
                  <c:v>2280000</c:v>
                </c:pt>
                <c:pt idx="19">
                  <c:v>1965000</c:v>
                </c:pt>
                <c:pt idx="20">
                  <c:v>1755000</c:v>
                </c:pt>
                <c:pt idx="21">
                  <c:v>1655000</c:v>
                </c:pt>
                <c:pt idx="22">
                  <c:v>1615000</c:v>
                </c:pt>
                <c:pt idx="23">
                  <c:v>1615000</c:v>
                </c:pt>
                <c:pt idx="24">
                  <c:v>1505000</c:v>
                </c:pt>
                <c:pt idx="25">
                  <c:v>1355000</c:v>
                </c:pt>
                <c:pt idx="26">
                  <c:v>1295000</c:v>
                </c:pt>
                <c:pt idx="27">
                  <c:v>1255000</c:v>
                </c:pt>
                <c:pt idx="28">
                  <c:v>1255000</c:v>
                </c:pt>
                <c:pt idx="29">
                  <c:v>1255000</c:v>
                </c:pt>
                <c:pt idx="30">
                  <c:v>1255000</c:v>
                </c:pt>
                <c:pt idx="31">
                  <c:v>1255000</c:v>
                </c:pt>
                <c:pt idx="37">
                  <c:v>0</c:v>
                </c:pt>
              </c:numCache>
            </c:numRef>
          </c:val>
        </c:ser>
        <c:overlap val="100"/>
        <c:axId val="6779243"/>
        <c:axId val="61013188"/>
      </c:barChart>
      <c:catAx>
        <c:axId val="6779243"/>
        <c:scaling>
          <c:orientation val="minMax"/>
        </c:scaling>
        <c:axPos val="b"/>
        <c:title>
          <c:tx>
            <c:rich>
              <a:bodyPr vert="horz" rot="0" anchor="ctr"/>
              <a:lstStyle/>
              <a:p>
                <a:pPr algn="ctr">
                  <a:defRPr/>
                </a:pPr>
                <a:r>
                  <a:rPr lang="en-US" cap="none" sz="1200" b="1" i="0" u="none" baseline="0">
                    <a:solidFill>
                      <a:srgbClr val="000000"/>
                    </a:solidFill>
                  </a:rPr>
                  <a:t>Year</a:t>
                </a:r>
              </a:p>
            </c:rich>
          </c:tx>
          <c:layout>
            <c:manualLayout>
              <c:xMode val="factor"/>
              <c:yMode val="factor"/>
              <c:x val="-0.0002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DD0806"/>
                </a:solidFill>
              </a:defRPr>
            </a:pPr>
          </a:p>
        </c:txPr>
        <c:crossAx val="61013188"/>
        <c:crosses val="autoZero"/>
        <c:auto val="1"/>
        <c:lblOffset val="100"/>
        <c:tickLblSkip val="5"/>
        <c:noMultiLvlLbl val="0"/>
      </c:catAx>
      <c:valAx>
        <c:axId val="61013188"/>
        <c:scaling>
          <c:orientation val="minMax"/>
          <c:max val="4500000"/>
          <c:min val="1000000"/>
        </c:scaling>
        <c:axPos val="l"/>
        <c:title>
          <c:tx>
            <c:rich>
              <a:bodyPr vert="horz" rot="-5400000" anchor="ctr"/>
              <a:lstStyle/>
              <a:p>
                <a:pPr algn="ctr">
                  <a:defRPr/>
                </a:pPr>
                <a:r>
                  <a:rPr lang="en-US" cap="none" sz="1200" b="1" i="0" u="none" baseline="0">
                    <a:solidFill>
                      <a:srgbClr val="000000"/>
                    </a:solidFill>
                  </a:rPr>
                  <a:t>Dollars</a:t>
                </a:r>
              </a:p>
            </c:rich>
          </c:tx>
          <c:layout>
            <c:manualLayout>
              <c:xMode val="factor"/>
              <c:yMode val="factor"/>
              <c:x val="-0.003"/>
              <c:y val="-0.001"/>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DD0806"/>
                </a:solidFill>
              </a:defRPr>
            </a:pPr>
          </a:p>
        </c:txPr>
        <c:crossAx val="6779243"/>
        <c:crossesAt val="1"/>
        <c:crossBetween val="between"/>
        <c:dispUnits/>
        <c:majorUnit val="500000"/>
      </c:valAx>
      <c:spPr>
        <a:solidFill>
          <a:srgbClr val="FFFFFF"/>
        </a:solidFill>
        <a:ln w="254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DD0806"/>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0.396</cdr:x>
      <cdr:y>0.0155</cdr:y>
    </cdr:from>
    <cdr:to>
      <cdr:x>0.5635</cdr:x>
      <cdr:y>0.14375</cdr:y>
    </cdr:to>
    <cdr:sp>
      <cdr:nvSpPr>
        <cdr:cNvPr id="1" name="TextBox 1"/>
        <cdr:cNvSpPr txBox="1">
          <a:spLocks noChangeArrowheads="1"/>
        </cdr:cNvSpPr>
      </cdr:nvSpPr>
      <cdr:spPr>
        <a:xfrm>
          <a:off x="5705475" y="123825"/>
          <a:ext cx="2409825" cy="1057275"/>
        </a:xfrm>
        <a:prstGeom prst="rect">
          <a:avLst/>
        </a:prstGeom>
        <a:noFill/>
        <a:ln w="9525" cmpd="sng">
          <a:noFill/>
        </a:ln>
      </cdr:spPr>
      <cdr:txBody>
        <a:bodyPr vertOverflow="clip" wrap="square"/>
        <a:p>
          <a:pPr algn="l">
            <a:defRPr/>
          </a:pPr>
          <a:r>
            <a:rPr lang="en-US" cap="none" sz="2800" b="0" i="0" u="none" baseline="0">
              <a:solidFill>
                <a:srgbClr val="000000"/>
              </a:solidFill>
              <a:latin typeface="Calibri"/>
              <a:ea typeface="Calibri"/>
              <a:cs typeface="Calibri"/>
            </a:rPr>
            <a:t>Costs by Year
</a:t>
          </a:r>
          <a:r>
            <a:rPr lang="en-US" cap="none" sz="2800" b="0" i="0" u="none" baseline="0">
              <a:solidFill>
                <a:srgbClr val="000000"/>
              </a:solidFill>
              <a:latin typeface="Calibri"/>
              <a:ea typeface="Calibri"/>
              <a:cs typeface="Calibri"/>
            </a:rPr>
            <a:t>Starting in 2015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3</xdr:row>
      <xdr:rowOff>28575</xdr:rowOff>
    </xdr:from>
    <xdr:to>
      <xdr:col>29</xdr:col>
      <xdr:colOff>180975</xdr:colOff>
      <xdr:row>54</xdr:row>
      <xdr:rowOff>47625</xdr:rowOff>
    </xdr:to>
    <xdr:graphicFrame>
      <xdr:nvGraphicFramePr>
        <xdr:cNvPr id="1" name="Chart 1"/>
        <xdr:cNvGraphicFramePr/>
      </xdr:nvGraphicFramePr>
      <xdr:xfrm>
        <a:off x="2619375" y="514350"/>
        <a:ext cx="14411325" cy="8277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U142"/>
  <sheetViews>
    <sheetView tabSelected="1" zoomScalePageLayoutView="0" workbookViewId="0" topLeftCell="A1">
      <pane xSplit="28" ySplit="5" topLeftCell="AD6" activePane="bottomRight" state="frozen"/>
      <selection pane="topLeft" activeCell="A1" sqref="A1"/>
      <selection pane="topRight" activeCell="AM1" sqref="AM1"/>
      <selection pane="bottomLeft" activeCell="A6" sqref="A6"/>
      <selection pane="bottomRight" activeCell="AJ13" sqref="AJ13"/>
    </sheetView>
  </sheetViews>
  <sheetFormatPr defaultColWidth="8.7109375" defaultRowHeight="12.75"/>
  <cols>
    <col min="1" max="1" width="3.7109375" style="1" hidden="1" customWidth="1"/>
    <col min="2" max="2" width="101.421875" style="1" customWidth="1"/>
    <col min="3" max="3" width="10.7109375" style="1" hidden="1" customWidth="1"/>
    <col min="4" max="4" width="9.421875" style="1" hidden="1" customWidth="1"/>
    <col min="5" max="5" width="10.7109375" style="1" hidden="1" customWidth="1"/>
    <col min="6" max="6" width="13.7109375" style="1" hidden="1" customWidth="1"/>
    <col min="7" max="7" width="16.421875" style="1" hidden="1" customWidth="1"/>
    <col min="8" max="8" width="16.28125" style="1" hidden="1" customWidth="1"/>
    <col min="9" max="9" width="9.28125" style="1" hidden="1" customWidth="1"/>
    <col min="10" max="10" width="13.421875" style="3" hidden="1" customWidth="1"/>
    <col min="11" max="11" width="11.28125" style="1" hidden="1" customWidth="1"/>
    <col min="12" max="13" width="9.28125" style="4" hidden="1" customWidth="1"/>
    <col min="14" max="19" width="9.7109375" style="4" hidden="1" customWidth="1"/>
    <col min="20" max="20" width="10.7109375" style="4" hidden="1" customWidth="1"/>
    <col min="21" max="22" width="9.7109375" style="4" hidden="1" customWidth="1"/>
    <col min="23" max="24" width="9.28125" style="4" hidden="1" customWidth="1"/>
    <col min="25" max="26" width="11.28125" style="4" hidden="1" customWidth="1"/>
    <col min="27" max="27" width="16.421875" style="4" hidden="1" customWidth="1"/>
    <col min="28" max="28" width="12.57421875" style="1" hidden="1" customWidth="1"/>
    <col min="29" max="29" width="10.7109375" style="1" hidden="1" customWidth="1"/>
    <col min="30" max="30" width="13.00390625" style="197" customWidth="1"/>
    <col min="31" max="31" width="10.28125" style="171" customWidth="1"/>
    <col min="32" max="32" width="13.28125" style="228" customWidth="1"/>
    <col min="33" max="34" width="10.00390625" style="1" customWidth="1"/>
    <col min="35" max="35" width="10.421875" style="1" customWidth="1"/>
    <col min="36" max="37" width="11.28125" style="1" customWidth="1"/>
    <col min="38" max="38" width="10.28125" style="1" customWidth="1"/>
    <col min="39" max="39" width="10.00390625" style="1" customWidth="1"/>
    <col min="40" max="42" width="10.421875" style="1" bestFit="1" customWidth="1"/>
    <col min="43" max="44" width="10.28125" style="1" bestFit="1" customWidth="1"/>
    <col min="45" max="45" width="10.421875" style="1" bestFit="1" customWidth="1"/>
    <col min="46" max="47" width="10.28125" style="1" bestFit="1" customWidth="1"/>
    <col min="48" max="48" width="10.421875" style="1" bestFit="1" customWidth="1"/>
    <col min="49" max="49" width="10.28125" style="149" bestFit="1" customWidth="1"/>
    <col min="50" max="50" width="10.28125" style="1" bestFit="1" customWidth="1"/>
    <col min="51" max="51" width="10.7109375" style="1" customWidth="1"/>
    <col min="52" max="52" width="10.28125" style="1" bestFit="1" customWidth="1"/>
    <col min="53" max="53" width="11.7109375" style="1" customWidth="1"/>
    <col min="54" max="54" width="11.8515625" style="1" customWidth="1"/>
    <col min="55" max="55" width="12.28125" style="1" customWidth="1"/>
    <col min="56" max="56" width="10.28125" style="1" bestFit="1" customWidth="1"/>
    <col min="57" max="59" width="10.421875" style="1" bestFit="1" customWidth="1"/>
    <col min="60" max="61" width="10.28125" style="1" bestFit="1" customWidth="1"/>
    <col min="62" max="62" width="10.28125" style="1" customWidth="1"/>
    <col min="63" max="63" width="10.421875" style="1" customWidth="1"/>
    <col min="64" max="64" width="10.28125" style="149" bestFit="1" customWidth="1"/>
    <col min="65" max="70" width="10.28125" style="1" bestFit="1" customWidth="1"/>
    <col min="71" max="71" width="10.421875" style="1" bestFit="1" customWidth="1"/>
    <col min="72" max="72" width="10.140625" style="1" bestFit="1" customWidth="1"/>
    <col min="73" max="16384" width="8.7109375" style="1" customWidth="1"/>
  </cols>
  <sheetData>
    <row r="1" spans="2:70" ht="15">
      <c r="B1" s="207" t="s">
        <v>121</v>
      </c>
      <c r="AC1" s="214"/>
      <c r="AD1" s="215"/>
      <c r="AE1" s="216"/>
      <c r="AF1" s="226"/>
      <c r="AG1" s="208"/>
      <c r="AH1" s="208"/>
      <c r="AI1" s="208"/>
      <c r="AJ1" s="208"/>
      <c r="AK1" s="208"/>
      <c r="AL1" s="208"/>
      <c r="AM1" s="208"/>
      <c r="AN1" s="208"/>
      <c r="AO1" s="32"/>
      <c r="AP1" s="208"/>
      <c r="AQ1" s="208"/>
      <c r="AR1" s="208"/>
      <c r="AS1" s="208"/>
      <c r="AT1" s="208"/>
      <c r="AU1" s="208"/>
      <c r="AV1" s="208"/>
      <c r="AW1" s="209" t="s">
        <v>177</v>
      </c>
      <c r="AX1" s="208"/>
      <c r="AY1" s="208"/>
      <c r="AZ1" s="208"/>
      <c r="BA1" s="208"/>
      <c r="BB1" s="208"/>
      <c r="BC1" s="208"/>
      <c r="BD1" s="208"/>
      <c r="BE1" s="208"/>
      <c r="BF1" s="208"/>
      <c r="BG1" s="208"/>
      <c r="BH1" s="208"/>
      <c r="BI1" s="208"/>
      <c r="BJ1" s="208"/>
      <c r="BK1" s="208"/>
      <c r="BL1" s="209" t="s">
        <v>178</v>
      </c>
      <c r="BM1" s="208"/>
      <c r="BN1" s="208"/>
      <c r="BO1" s="208"/>
      <c r="BP1" s="208"/>
      <c r="BQ1" s="208"/>
      <c r="BR1" s="210"/>
    </row>
    <row r="2" spans="2:70" ht="15">
      <c r="B2" s="207" t="s">
        <v>115</v>
      </c>
      <c r="D2" s="2" t="s">
        <v>13</v>
      </c>
      <c r="E2" s="2"/>
      <c r="F2" s="2"/>
      <c r="G2" s="2"/>
      <c r="H2" s="2"/>
      <c r="I2" s="2"/>
      <c r="AE2" s="217"/>
      <c r="AF2" s="227"/>
      <c r="AG2" s="41"/>
      <c r="AH2" s="41"/>
      <c r="AI2" s="41"/>
      <c r="AJ2" s="41"/>
      <c r="AK2" s="41"/>
      <c r="AL2" s="41"/>
      <c r="AM2" s="41"/>
      <c r="AN2" s="41"/>
      <c r="AO2" s="41"/>
      <c r="AP2" s="41"/>
      <c r="AQ2" s="41"/>
      <c r="AR2" s="41"/>
      <c r="AS2" s="41"/>
      <c r="AT2" s="41"/>
      <c r="AU2" s="41"/>
      <c r="AV2" s="41"/>
      <c r="AW2" s="145"/>
      <c r="AX2" s="41"/>
      <c r="AY2" s="41"/>
      <c r="AZ2" s="41"/>
      <c r="BA2" s="41"/>
      <c r="BB2" s="41"/>
      <c r="BC2" s="41"/>
      <c r="BD2" s="41"/>
      <c r="BE2" s="41"/>
      <c r="BF2" s="41"/>
      <c r="BG2" s="41"/>
      <c r="BH2" s="41"/>
      <c r="BI2" s="41"/>
      <c r="BJ2" s="41"/>
      <c r="BK2" s="41"/>
      <c r="BL2" s="145"/>
      <c r="BM2" s="41"/>
      <c r="BN2" s="41"/>
      <c r="BO2" s="41"/>
      <c r="BP2" s="41"/>
      <c r="BQ2" s="41"/>
      <c r="BR2" s="42"/>
    </row>
    <row r="3" spans="2:70" ht="15">
      <c r="B3" s="211" t="s">
        <v>197</v>
      </c>
      <c r="D3" s="4">
        <v>75000</v>
      </c>
      <c r="E3" s="4">
        <v>150000</v>
      </c>
      <c r="F3" s="4">
        <v>350000</v>
      </c>
      <c r="G3" s="4">
        <v>150000</v>
      </c>
      <c r="H3" s="4">
        <v>75000</v>
      </c>
      <c r="AE3" s="190"/>
      <c r="AG3" s="39"/>
      <c r="AH3" s="41"/>
      <c r="AI3" s="41"/>
      <c r="AJ3" s="41"/>
      <c r="AK3" s="41"/>
      <c r="AL3" s="41"/>
      <c r="AM3" s="41"/>
      <c r="AN3" s="41"/>
      <c r="AO3" s="41"/>
      <c r="AP3" s="41"/>
      <c r="AQ3" s="41"/>
      <c r="AR3" s="41"/>
      <c r="AS3" s="41"/>
      <c r="AT3" s="41"/>
      <c r="AU3" s="41"/>
      <c r="AV3" s="41"/>
      <c r="AW3" s="145"/>
      <c r="AX3" s="41"/>
      <c r="AY3" s="41"/>
      <c r="AZ3" s="41"/>
      <c r="BA3" s="41"/>
      <c r="BB3" s="41"/>
      <c r="BC3" s="41"/>
      <c r="BD3" s="41"/>
      <c r="BE3" s="41"/>
      <c r="BF3" s="41"/>
      <c r="BG3" s="41"/>
      <c r="BH3" s="41"/>
      <c r="BI3" s="41"/>
      <c r="BJ3" s="41"/>
      <c r="BK3" s="41"/>
      <c r="BL3" s="145"/>
      <c r="BM3" s="41"/>
      <c r="BN3" s="41"/>
      <c r="BO3" s="41"/>
      <c r="BP3" s="41"/>
      <c r="BQ3" s="41"/>
      <c r="BR3" s="42"/>
    </row>
    <row r="4" spans="2:70" ht="30.75" customHeight="1">
      <c r="B4" s="43" t="s">
        <v>71</v>
      </c>
      <c r="C4" s="44" t="s">
        <v>128</v>
      </c>
      <c r="D4" s="5" t="s">
        <v>95</v>
      </c>
      <c r="E4" s="5"/>
      <c r="F4" s="5"/>
      <c r="G4" s="5"/>
      <c r="H4" s="5"/>
      <c r="I4" s="5"/>
      <c r="L4" s="4">
        <v>75000</v>
      </c>
      <c r="M4" s="4">
        <v>75000</v>
      </c>
      <c r="N4" s="4">
        <v>150000</v>
      </c>
      <c r="O4" s="4">
        <v>350000</v>
      </c>
      <c r="P4" s="4">
        <v>350000</v>
      </c>
      <c r="Q4" s="4">
        <v>350000</v>
      </c>
      <c r="R4" s="4">
        <v>350000</v>
      </c>
      <c r="S4" s="4">
        <v>350000</v>
      </c>
      <c r="T4" s="4">
        <v>350000</v>
      </c>
      <c r="U4" s="4">
        <v>150000</v>
      </c>
      <c r="V4" s="4">
        <v>150000</v>
      </c>
      <c r="W4" s="4">
        <v>75000</v>
      </c>
      <c r="X4" s="4">
        <v>75000</v>
      </c>
      <c r="AA4" s="45" t="s">
        <v>129</v>
      </c>
      <c r="AD4" s="198" t="s">
        <v>179</v>
      </c>
      <c r="AE4" s="191" t="s">
        <v>128</v>
      </c>
      <c r="AF4" s="229" t="s">
        <v>208</v>
      </c>
      <c r="AG4" s="41"/>
      <c r="AH4" s="41"/>
      <c r="AI4" s="41"/>
      <c r="AJ4" s="41"/>
      <c r="AK4" s="41"/>
      <c r="AL4" s="41"/>
      <c r="AM4" s="41"/>
      <c r="AN4" s="41"/>
      <c r="AO4" s="41"/>
      <c r="AP4" s="41"/>
      <c r="AQ4" s="41"/>
      <c r="AR4" s="41"/>
      <c r="AS4" s="41"/>
      <c r="AT4" s="41"/>
      <c r="AU4" s="41"/>
      <c r="AV4" s="41"/>
      <c r="AW4" s="145"/>
      <c r="AX4" s="41"/>
      <c r="AY4" s="41"/>
      <c r="AZ4" s="41"/>
      <c r="BA4" s="41"/>
      <c r="BB4" s="41"/>
      <c r="BC4" s="41"/>
      <c r="BD4" s="41"/>
      <c r="BE4" s="41"/>
      <c r="BF4" s="41"/>
      <c r="BG4" s="41"/>
      <c r="BH4" s="41"/>
      <c r="BI4" s="41"/>
      <c r="BJ4" s="41"/>
      <c r="BK4" s="41"/>
      <c r="BL4" s="145"/>
      <c r="BM4" s="41"/>
      <c r="BN4" s="41"/>
      <c r="BO4" s="41"/>
      <c r="BP4" s="41"/>
      <c r="BQ4" s="41"/>
      <c r="BR4" s="42"/>
    </row>
    <row r="5" spans="1:70" ht="12.75" customHeight="1" thickBot="1">
      <c r="A5" s="7"/>
      <c r="B5" s="41"/>
      <c r="C5" s="8"/>
      <c r="D5" s="7" t="s">
        <v>8</v>
      </c>
      <c r="E5" s="7" t="s">
        <v>45</v>
      </c>
      <c r="F5" s="7" t="s">
        <v>9</v>
      </c>
      <c r="G5" s="7" t="s">
        <v>10</v>
      </c>
      <c r="H5" s="7" t="s">
        <v>11</v>
      </c>
      <c r="I5" s="7" t="s">
        <v>42</v>
      </c>
      <c r="J5" s="9" t="s">
        <v>12</v>
      </c>
      <c r="K5" s="7"/>
      <c r="L5" s="11" t="s">
        <v>46</v>
      </c>
      <c r="M5" s="11" t="s">
        <v>47</v>
      </c>
      <c r="N5" s="11" t="s">
        <v>59</v>
      </c>
      <c r="O5" s="11" t="s">
        <v>48</v>
      </c>
      <c r="P5" s="11" t="s">
        <v>49</v>
      </c>
      <c r="Q5" s="11" t="s">
        <v>50</v>
      </c>
      <c r="R5" s="11" t="s">
        <v>51</v>
      </c>
      <c r="S5" s="11" t="s">
        <v>52</v>
      </c>
      <c r="T5" s="11" t="s">
        <v>53</v>
      </c>
      <c r="U5" s="11" t="s">
        <v>54</v>
      </c>
      <c r="V5" s="11" t="s">
        <v>55</v>
      </c>
      <c r="W5" s="11" t="s">
        <v>56</v>
      </c>
      <c r="X5" s="11" t="s">
        <v>57</v>
      </c>
      <c r="Y5" s="11" t="s">
        <v>58</v>
      </c>
      <c r="Z5" s="10"/>
      <c r="AA5" s="10" t="s">
        <v>130</v>
      </c>
      <c r="AB5" s="46">
        <v>2013</v>
      </c>
      <c r="AC5" s="47">
        <v>2014</v>
      </c>
      <c r="AD5" s="199"/>
      <c r="AE5" s="155"/>
      <c r="AF5" s="230"/>
      <c r="AG5" s="47">
        <f>AC5+1</f>
        <v>2015</v>
      </c>
      <c r="AH5" s="47">
        <f aca="true" t="shared" si="0" ref="AH5:BR5">AG5+1</f>
        <v>2016</v>
      </c>
      <c r="AI5" s="47">
        <f t="shared" si="0"/>
        <v>2017</v>
      </c>
      <c r="AJ5" s="47">
        <f t="shared" si="0"/>
        <v>2018</v>
      </c>
      <c r="AK5" s="47">
        <f t="shared" si="0"/>
        <v>2019</v>
      </c>
      <c r="AL5" s="47">
        <f t="shared" si="0"/>
        <v>2020</v>
      </c>
      <c r="AM5" s="47">
        <f t="shared" si="0"/>
        <v>2021</v>
      </c>
      <c r="AN5" s="47">
        <f t="shared" si="0"/>
        <v>2022</v>
      </c>
      <c r="AO5" s="47">
        <f t="shared" si="0"/>
        <v>2023</v>
      </c>
      <c r="AP5" s="47">
        <f t="shared" si="0"/>
        <v>2024</v>
      </c>
      <c r="AQ5" s="47">
        <f t="shared" si="0"/>
        <v>2025</v>
      </c>
      <c r="AR5" s="47">
        <f t="shared" si="0"/>
        <v>2026</v>
      </c>
      <c r="AS5" s="47">
        <f t="shared" si="0"/>
        <v>2027</v>
      </c>
      <c r="AT5" s="47">
        <f t="shared" si="0"/>
        <v>2028</v>
      </c>
      <c r="AU5" s="47">
        <f t="shared" si="0"/>
        <v>2029</v>
      </c>
      <c r="AV5" s="47">
        <f t="shared" si="0"/>
        <v>2030</v>
      </c>
      <c r="AW5" s="146">
        <f t="shared" si="0"/>
        <v>2031</v>
      </c>
      <c r="AX5" s="47">
        <f t="shared" si="0"/>
        <v>2032</v>
      </c>
      <c r="AY5" s="47">
        <f t="shared" si="0"/>
        <v>2033</v>
      </c>
      <c r="AZ5" s="47">
        <f t="shared" si="0"/>
        <v>2034</v>
      </c>
      <c r="BA5" s="47">
        <f t="shared" si="0"/>
        <v>2035</v>
      </c>
      <c r="BB5" s="47">
        <f t="shared" si="0"/>
        <v>2036</v>
      </c>
      <c r="BC5" s="47">
        <f t="shared" si="0"/>
        <v>2037</v>
      </c>
      <c r="BD5" s="47">
        <f t="shared" si="0"/>
        <v>2038</v>
      </c>
      <c r="BE5" s="47">
        <f t="shared" si="0"/>
        <v>2039</v>
      </c>
      <c r="BF5" s="47">
        <f t="shared" si="0"/>
        <v>2040</v>
      </c>
      <c r="BG5" s="47">
        <f t="shared" si="0"/>
        <v>2041</v>
      </c>
      <c r="BH5" s="47">
        <f t="shared" si="0"/>
        <v>2042</v>
      </c>
      <c r="BI5" s="47">
        <f t="shared" si="0"/>
        <v>2043</v>
      </c>
      <c r="BJ5" s="47">
        <f t="shared" si="0"/>
        <v>2044</v>
      </c>
      <c r="BK5" s="47">
        <f t="shared" si="0"/>
        <v>2045</v>
      </c>
      <c r="BL5" s="146">
        <f t="shared" si="0"/>
        <v>2046</v>
      </c>
      <c r="BM5" s="155">
        <f t="shared" si="0"/>
        <v>2047</v>
      </c>
      <c r="BN5" s="155">
        <f t="shared" si="0"/>
        <v>2048</v>
      </c>
      <c r="BO5" s="155">
        <f t="shared" si="0"/>
        <v>2049</v>
      </c>
      <c r="BP5" s="155">
        <f t="shared" si="0"/>
        <v>2050</v>
      </c>
      <c r="BQ5" s="155">
        <f t="shared" si="0"/>
        <v>2051</v>
      </c>
      <c r="BR5" s="156">
        <f t="shared" si="0"/>
        <v>2052</v>
      </c>
    </row>
    <row r="6" spans="2:70" ht="15.75" thickTop="1">
      <c r="B6" s="130" t="s">
        <v>157</v>
      </c>
      <c r="AE6" s="190"/>
      <c r="BM6" s="41"/>
      <c r="BN6" s="41"/>
      <c r="BO6" s="41"/>
      <c r="BP6" s="41"/>
      <c r="BQ6" s="41"/>
      <c r="BR6" s="41"/>
    </row>
    <row r="7" spans="2:71" s="93" customFormat="1" ht="12.75" customHeight="1">
      <c r="B7" s="111" t="s">
        <v>106</v>
      </c>
      <c r="C7" s="94"/>
      <c r="J7" s="95"/>
      <c r="L7" s="96"/>
      <c r="M7" s="96"/>
      <c r="N7" s="96"/>
      <c r="O7" s="96"/>
      <c r="P7" s="96"/>
      <c r="Q7" s="96"/>
      <c r="R7" s="96"/>
      <c r="S7" s="96"/>
      <c r="T7" s="96"/>
      <c r="U7" s="96"/>
      <c r="V7" s="96"/>
      <c r="W7" s="96"/>
      <c r="X7" s="96"/>
      <c r="Y7" s="96"/>
      <c r="Z7" s="96"/>
      <c r="AA7" s="96"/>
      <c r="AB7" s="97">
        <v>560000</v>
      </c>
      <c r="AC7" s="97">
        <v>560000</v>
      </c>
      <c r="AD7" s="200"/>
      <c r="AE7" s="192"/>
      <c r="AF7" s="231"/>
      <c r="AG7" s="98">
        <v>601000</v>
      </c>
      <c r="AH7" s="98">
        <v>601000</v>
      </c>
      <c r="AI7" s="98">
        <v>601000</v>
      </c>
      <c r="AJ7" s="98">
        <v>601000</v>
      </c>
      <c r="AK7" s="98">
        <v>601000</v>
      </c>
      <c r="AL7" s="98">
        <v>601000</v>
      </c>
      <c r="AM7" s="98">
        <v>601000</v>
      </c>
      <c r="AN7" s="98">
        <v>601000</v>
      </c>
      <c r="AO7" s="98">
        <v>601000</v>
      </c>
      <c r="AP7" s="98">
        <v>601000</v>
      </c>
      <c r="AQ7" s="98">
        <v>601000</v>
      </c>
      <c r="AR7" s="98">
        <v>601000</v>
      </c>
      <c r="AS7" s="98">
        <v>601000</v>
      </c>
      <c r="AT7" s="98">
        <v>601000</v>
      </c>
      <c r="AU7" s="98">
        <v>601000</v>
      </c>
      <c r="AV7" s="98">
        <v>601000</v>
      </c>
      <c r="AW7" s="147">
        <v>601000</v>
      </c>
      <c r="AX7" s="98">
        <v>601000</v>
      </c>
      <c r="AY7" s="98">
        <v>601000</v>
      </c>
      <c r="AZ7" s="98">
        <v>601000</v>
      </c>
      <c r="BA7" s="98">
        <v>601000</v>
      </c>
      <c r="BB7" s="98">
        <v>601000</v>
      </c>
      <c r="BC7" s="98">
        <v>601000</v>
      </c>
      <c r="BD7" s="98">
        <v>601000</v>
      </c>
      <c r="BE7" s="98">
        <v>601000</v>
      </c>
      <c r="BF7" s="98">
        <v>601000</v>
      </c>
      <c r="BG7" s="98">
        <v>601000</v>
      </c>
      <c r="BH7" s="98">
        <v>601000</v>
      </c>
      <c r="BI7" s="98">
        <v>601000</v>
      </c>
      <c r="BJ7" s="98">
        <v>601000</v>
      </c>
      <c r="BK7" s="98">
        <v>601000</v>
      </c>
      <c r="BL7" s="147">
        <v>601000</v>
      </c>
      <c r="BM7" s="98"/>
      <c r="BN7" s="98"/>
      <c r="BO7" s="98"/>
      <c r="BP7" s="98"/>
      <c r="BQ7" s="98"/>
      <c r="BR7" s="98"/>
      <c r="BS7" s="97"/>
    </row>
    <row r="8" spans="2:71" s="93" customFormat="1" ht="12.75" customHeight="1">
      <c r="B8" s="111" t="s">
        <v>187</v>
      </c>
      <c r="C8" s="99"/>
      <c r="D8" s="100"/>
      <c r="F8" s="101"/>
      <c r="G8" s="101"/>
      <c r="J8" s="95"/>
      <c r="L8" s="96"/>
      <c r="M8" s="96"/>
      <c r="N8" s="96"/>
      <c r="O8" s="96"/>
      <c r="P8" s="96"/>
      <c r="Q8" s="96"/>
      <c r="R8" s="96"/>
      <c r="S8" s="96"/>
      <c r="T8" s="96"/>
      <c r="U8" s="96"/>
      <c r="V8" s="96"/>
      <c r="W8" s="96"/>
      <c r="X8" s="96"/>
      <c r="Y8" s="96"/>
      <c r="Z8" s="96"/>
      <c r="AA8" s="96"/>
      <c r="AB8" s="102">
        <v>337000</v>
      </c>
      <c r="AC8" s="103">
        <v>437000</v>
      </c>
      <c r="AD8" s="201"/>
      <c r="AE8" s="222"/>
      <c r="AF8" s="232"/>
      <c r="AG8" s="221">
        <f>387000+100000</f>
        <v>487000</v>
      </c>
      <c r="AH8" s="102">
        <v>387000</v>
      </c>
      <c r="AI8" s="102">
        <v>387000</v>
      </c>
      <c r="AJ8" s="102">
        <v>387000</v>
      </c>
      <c r="AK8" s="102">
        <v>387000</v>
      </c>
      <c r="AL8" s="102">
        <v>387000</v>
      </c>
      <c r="AM8" s="102">
        <v>387000</v>
      </c>
      <c r="AN8" s="102">
        <v>387000</v>
      </c>
      <c r="AO8" s="102">
        <v>387000</v>
      </c>
      <c r="AP8" s="102">
        <v>387000</v>
      </c>
      <c r="AQ8" s="102">
        <v>387000</v>
      </c>
      <c r="AR8" s="102">
        <v>387000</v>
      </c>
      <c r="AS8" s="102">
        <v>387000</v>
      </c>
      <c r="AT8" s="102">
        <v>387000</v>
      </c>
      <c r="AU8" s="102">
        <v>387000</v>
      </c>
      <c r="AV8" s="102">
        <v>387000</v>
      </c>
      <c r="AW8" s="148">
        <v>387000</v>
      </c>
      <c r="AX8" s="102">
        <v>387000</v>
      </c>
      <c r="AY8" s="102">
        <v>387000</v>
      </c>
      <c r="AZ8" s="102">
        <v>387000</v>
      </c>
      <c r="BA8" s="102">
        <v>387000</v>
      </c>
      <c r="BB8" s="102">
        <v>387000</v>
      </c>
      <c r="BC8" s="102">
        <v>387000</v>
      </c>
      <c r="BD8" s="102">
        <v>387000</v>
      </c>
      <c r="BE8" s="102">
        <v>387000</v>
      </c>
      <c r="BF8" s="102">
        <v>387000</v>
      </c>
      <c r="BG8" s="102">
        <v>387000</v>
      </c>
      <c r="BH8" s="102">
        <v>387000</v>
      </c>
      <c r="BI8" s="102">
        <v>387000</v>
      </c>
      <c r="BJ8" s="102">
        <v>387000</v>
      </c>
      <c r="BK8" s="102">
        <v>387000</v>
      </c>
      <c r="BL8" s="154">
        <v>387000</v>
      </c>
      <c r="BM8" s="157"/>
      <c r="BN8" s="157"/>
      <c r="BO8" s="157"/>
      <c r="BP8" s="157"/>
      <c r="BQ8" s="157"/>
      <c r="BR8" s="157"/>
      <c r="BS8" s="97"/>
    </row>
    <row r="9" spans="2:71" s="93" customFormat="1" ht="12.75" customHeight="1">
      <c r="B9" s="111" t="s">
        <v>65</v>
      </c>
      <c r="C9" s="104"/>
      <c r="D9" s="105"/>
      <c r="E9" s="101"/>
      <c r="F9" s="101"/>
      <c r="G9" s="101"/>
      <c r="H9" s="101"/>
      <c r="J9" s="95"/>
      <c r="L9" s="96"/>
      <c r="M9" s="96"/>
      <c r="N9" s="96"/>
      <c r="O9" s="96"/>
      <c r="P9" s="96"/>
      <c r="Q9" s="96"/>
      <c r="R9" s="96"/>
      <c r="S9" s="96"/>
      <c r="T9" s="96"/>
      <c r="U9" s="96"/>
      <c r="V9" s="96"/>
      <c r="W9" s="96"/>
      <c r="X9" s="96"/>
      <c r="Y9" s="96"/>
      <c r="Z9" s="96"/>
      <c r="AA9" s="96"/>
      <c r="AB9" s="97">
        <v>312000</v>
      </c>
      <c r="AC9" s="97">
        <v>267000</v>
      </c>
      <c r="AD9" s="200"/>
      <c r="AE9" s="192"/>
      <c r="AF9" s="231"/>
      <c r="AG9" s="98">
        <v>267000</v>
      </c>
      <c r="AH9" s="98">
        <v>267000</v>
      </c>
      <c r="AI9" s="98">
        <v>267000</v>
      </c>
      <c r="AJ9" s="98">
        <v>267000</v>
      </c>
      <c r="AK9" s="98">
        <v>267000</v>
      </c>
      <c r="AL9" s="98">
        <v>267000</v>
      </c>
      <c r="AM9" s="98">
        <v>267000</v>
      </c>
      <c r="AN9" s="98">
        <v>267000</v>
      </c>
      <c r="AO9" s="98">
        <v>267000</v>
      </c>
      <c r="AP9" s="98">
        <v>267000</v>
      </c>
      <c r="AQ9" s="98">
        <v>267000</v>
      </c>
      <c r="AR9" s="98">
        <v>267000</v>
      </c>
      <c r="AS9" s="98">
        <v>267000</v>
      </c>
      <c r="AT9" s="98">
        <v>267000</v>
      </c>
      <c r="AU9" s="98">
        <v>267000</v>
      </c>
      <c r="AV9" s="98">
        <v>267000</v>
      </c>
      <c r="AW9" s="147">
        <v>267000</v>
      </c>
      <c r="AX9" s="98">
        <v>267000</v>
      </c>
      <c r="AY9" s="98">
        <v>267000</v>
      </c>
      <c r="AZ9" s="98">
        <v>267000</v>
      </c>
      <c r="BA9" s="98">
        <v>267000</v>
      </c>
      <c r="BB9" s="98">
        <v>267000</v>
      </c>
      <c r="BC9" s="98">
        <v>267000</v>
      </c>
      <c r="BD9" s="98">
        <v>267000</v>
      </c>
      <c r="BE9" s="98">
        <v>267000</v>
      </c>
      <c r="BF9" s="98">
        <v>267000</v>
      </c>
      <c r="BG9" s="98">
        <v>267000</v>
      </c>
      <c r="BH9" s="98">
        <v>267000</v>
      </c>
      <c r="BI9" s="98">
        <v>267000</v>
      </c>
      <c r="BJ9" s="98">
        <v>267000</v>
      </c>
      <c r="BK9" s="98">
        <v>267000</v>
      </c>
      <c r="BL9" s="147">
        <v>267000</v>
      </c>
      <c r="BM9" s="98"/>
      <c r="BN9" s="98"/>
      <c r="BO9" s="98"/>
      <c r="BP9" s="98"/>
      <c r="BQ9" s="98"/>
      <c r="BR9" s="98"/>
      <c r="BS9" s="97"/>
    </row>
    <row r="10" spans="2:71" s="6" customFormat="1" ht="12.75" customHeight="1">
      <c r="B10" s="115"/>
      <c r="C10" s="28"/>
      <c r="D10" s="16"/>
      <c r="E10" s="13"/>
      <c r="F10" s="13"/>
      <c r="G10" s="13"/>
      <c r="H10" s="13"/>
      <c r="J10" s="14"/>
      <c r="L10" s="15"/>
      <c r="M10" s="15"/>
      <c r="N10" s="15"/>
      <c r="O10" s="15"/>
      <c r="P10" s="15"/>
      <c r="Q10" s="15"/>
      <c r="R10" s="15"/>
      <c r="S10" s="15"/>
      <c r="T10" s="15"/>
      <c r="U10" s="15"/>
      <c r="V10" s="15"/>
      <c r="W10" s="15"/>
      <c r="X10" s="15"/>
      <c r="Y10" s="15"/>
      <c r="Z10" s="15"/>
      <c r="AA10" s="15"/>
      <c r="AB10" s="51"/>
      <c r="AC10" s="51"/>
      <c r="AD10" s="200"/>
      <c r="AE10" s="175"/>
      <c r="AF10" s="204"/>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1"/>
    </row>
    <row r="11" spans="2:71" s="6" customFormat="1" ht="12.75" customHeight="1">
      <c r="B11" s="112" t="s">
        <v>209</v>
      </c>
      <c r="C11" s="28"/>
      <c r="D11" s="16"/>
      <c r="E11" s="13"/>
      <c r="F11" s="13"/>
      <c r="G11" s="13"/>
      <c r="H11" s="13"/>
      <c r="J11" s="14"/>
      <c r="L11" s="15"/>
      <c r="M11" s="15"/>
      <c r="N11" s="15"/>
      <c r="O11" s="15"/>
      <c r="P11" s="15"/>
      <c r="Q11" s="15"/>
      <c r="R11" s="15"/>
      <c r="S11" s="15"/>
      <c r="T11" s="15"/>
      <c r="U11" s="15"/>
      <c r="V11" s="15"/>
      <c r="W11" s="15"/>
      <c r="X11" s="15"/>
      <c r="Y11" s="15"/>
      <c r="Z11" s="15"/>
      <c r="AA11" s="15"/>
      <c r="AB11" s="51"/>
      <c r="AC11" s="51"/>
      <c r="AD11" s="200"/>
      <c r="AE11" s="175"/>
      <c r="AF11" s="204"/>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1"/>
    </row>
    <row r="12" spans="2:64" s="181" customFormat="1" ht="14.25">
      <c r="B12" s="181" t="s">
        <v>195</v>
      </c>
      <c r="J12" s="182"/>
      <c r="L12" s="183"/>
      <c r="M12" s="183"/>
      <c r="N12" s="183"/>
      <c r="O12" s="183"/>
      <c r="P12" s="183"/>
      <c r="Q12" s="183"/>
      <c r="R12" s="183"/>
      <c r="S12" s="183"/>
      <c r="T12" s="183"/>
      <c r="U12" s="183"/>
      <c r="V12" s="183"/>
      <c r="W12" s="183"/>
      <c r="X12" s="183"/>
      <c r="Y12" s="183"/>
      <c r="Z12" s="183"/>
      <c r="AA12" s="183"/>
      <c r="AD12" s="202" t="s">
        <v>182</v>
      </c>
      <c r="AE12" s="184">
        <v>1</v>
      </c>
      <c r="AF12" s="255" t="s">
        <v>228</v>
      </c>
      <c r="AG12" s="181">
        <v>0</v>
      </c>
      <c r="AW12" s="185"/>
      <c r="BL12" s="185"/>
    </row>
    <row r="13" spans="2:64" s="181" customFormat="1" ht="14.25">
      <c r="B13" s="181" t="s">
        <v>194</v>
      </c>
      <c r="J13" s="182"/>
      <c r="L13" s="183"/>
      <c r="M13" s="183"/>
      <c r="N13" s="183"/>
      <c r="O13" s="183"/>
      <c r="P13" s="183"/>
      <c r="Q13" s="183"/>
      <c r="R13" s="183"/>
      <c r="S13" s="183"/>
      <c r="T13" s="183"/>
      <c r="U13" s="183"/>
      <c r="V13" s="183"/>
      <c r="W13" s="183"/>
      <c r="X13" s="183"/>
      <c r="Y13" s="183"/>
      <c r="Z13" s="183"/>
      <c r="AA13" s="183"/>
      <c r="AD13" s="202" t="s">
        <v>182</v>
      </c>
      <c r="AE13" s="184">
        <v>1</v>
      </c>
      <c r="AF13" s="255" t="s">
        <v>228</v>
      </c>
      <c r="AG13" s="181">
        <v>0</v>
      </c>
      <c r="AW13" s="185"/>
      <c r="BL13" s="185"/>
    </row>
    <row r="14" spans="2:64" s="181" customFormat="1" ht="14.25">
      <c r="B14" s="181" t="s">
        <v>193</v>
      </c>
      <c r="J14" s="182"/>
      <c r="L14" s="183"/>
      <c r="M14" s="183"/>
      <c r="N14" s="183"/>
      <c r="O14" s="183"/>
      <c r="P14" s="183"/>
      <c r="Q14" s="183"/>
      <c r="R14" s="183"/>
      <c r="S14" s="183"/>
      <c r="T14" s="183"/>
      <c r="U14" s="183"/>
      <c r="V14" s="183"/>
      <c r="W14" s="183"/>
      <c r="X14" s="183"/>
      <c r="Y14" s="183"/>
      <c r="Z14" s="183"/>
      <c r="AA14" s="183"/>
      <c r="AD14" s="203" t="s">
        <v>182</v>
      </c>
      <c r="AE14" s="184">
        <v>1</v>
      </c>
      <c r="AF14" s="255" t="s">
        <v>228</v>
      </c>
      <c r="AG14" s="181">
        <v>0</v>
      </c>
      <c r="AW14" s="185"/>
      <c r="BL14" s="185"/>
    </row>
    <row r="15" spans="1:78" s="181" customFormat="1" ht="12.75" customHeight="1">
      <c r="A15" s="40" t="e">
        <f>A74+1</f>
        <v>#REF!</v>
      </c>
      <c r="B15" s="189" t="s">
        <v>79</v>
      </c>
      <c r="C15" s="193">
        <v>5</v>
      </c>
      <c r="D15" s="194" t="s">
        <v>94</v>
      </c>
      <c r="E15" s="193"/>
      <c r="F15" s="193"/>
      <c r="G15" s="193"/>
      <c r="H15" s="193"/>
      <c r="I15" s="40"/>
      <c r="J15" s="176">
        <v>157000</v>
      </c>
      <c r="K15" s="40"/>
      <c r="L15" s="177"/>
      <c r="M15" s="177"/>
      <c r="N15" s="177"/>
      <c r="O15" s="177"/>
      <c r="P15" s="177"/>
      <c r="Q15" s="177"/>
      <c r="R15" s="177"/>
      <c r="S15" s="177"/>
      <c r="T15" s="177"/>
      <c r="U15" s="177"/>
      <c r="V15" s="177"/>
      <c r="W15" s="177"/>
      <c r="X15" s="177"/>
      <c r="Y15" s="177"/>
      <c r="Z15" s="177">
        <f>SUM(AV15:BQ15)</f>
        <v>0</v>
      </c>
      <c r="AA15" s="177"/>
      <c r="AB15" s="40"/>
      <c r="AC15" s="177">
        <v>81000</v>
      </c>
      <c r="AD15" s="203" t="s">
        <v>182</v>
      </c>
      <c r="AE15" s="184">
        <v>5</v>
      </c>
      <c r="AF15" s="255" t="s">
        <v>228</v>
      </c>
      <c r="AG15" s="180">
        <v>0</v>
      </c>
      <c r="AH15" s="178"/>
      <c r="AI15" s="178"/>
      <c r="AJ15" s="178"/>
      <c r="AK15" s="178"/>
      <c r="AL15" s="178"/>
      <c r="AM15" s="178"/>
      <c r="AN15" s="178"/>
      <c r="AO15" s="178"/>
      <c r="AP15" s="178"/>
      <c r="AQ15" s="178"/>
      <c r="AR15" s="63"/>
      <c r="AS15" s="178"/>
      <c r="AT15" s="178"/>
      <c r="AU15" s="178"/>
      <c r="AV15" s="178"/>
      <c r="AW15" s="188"/>
      <c r="AX15" s="178"/>
      <c r="AY15" s="178"/>
      <c r="AZ15" s="178"/>
      <c r="BA15" s="178"/>
      <c r="BB15" s="178"/>
      <c r="BC15" s="178"/>
      <c r="BD15" s="178"/>
      <c r="BE15" s="178"/>
      <c r="BF15" s="178"/>
      <c r="BG15" s="178"/>
      <c r="BH15" s="178"/>
      <c r="BI15" s="178"/>
      <c r="BJ15" s="178"/>
      <c r="BK15" s="178"/>
      <c r="BL15" s="188"/>
      <c r="BM15" s="178"/>
      <c r="BN15" s="178"/>
      <c r="BO15" s="178"/>
      <c r="BP15" s="178"/>
      <c r="BQ15" s="178"/>
      <c r="BR15" s="195"/>
      <c r="BS15" s="196"/>
      <c r="BT15" s="177"/>
      <c r="BU15" s="177"/>
      <c r="BV15" s="177"/>
      <c r="BW15" s="177"/>
      <c r="BX15" s="177"/>
      <c r="BY15" s="177"/>
      <c r="BZ15" s="196"/>
    </row>
    <row r="16" spans="1:71" ht="12.75" customHeight="1">
      <c r="A16" s="6"/>
      <c r="B16" s="112" t="s">
        <v>143</v>
      </c>
      <c r="C16" s="28"/>
      <c r="D16" s="16"/>
      <c r="E16" s="13"/>
      <c r="F16" s="13"/>
      <c r="G16" s="13"/>
      <c r="H16" s="13"/>
      <c r="I16" s="6"/>
      <c r="J16" s="14"/>
      <c r="K16" s="6"/>
      <c r="L16" s="15"/>
      <c r="M16" s="15"/>
      <c r="N16" s="15"/>
      <c r="O16" s="15"/>
      <c r="P16" s="15"/>
      <c r="Q16" s="15"/>
      <c r="R16" s="15"/>
      <c r="S16" s="15"/>
      <c r="T16" s="15"/>
      <c r="U16" s="15"/>
      <c r="V16" s="15"/>
      <c r="W16" s="15"/>
      <c r="X16" s="15"/>
      <c r="Y16" s="15"/>
      <c r="AB16" s="48"/>
      <c r="AC16" s="48"/>
      <c r="AD16" s="200"/>
      <c r="AE16" s="172"/>
      <c r="AF16" s="233"/>
      <c r="AG16" s="49"/>
      <c r="AH16" s="49"/>
      <c r="AI16" s="49"/>
      <c r="AJ16" s="49"/>
      <c r="AK16" s="49"/>
      <c r="AL16" s="49"/>
      <c r="AM16" s="49"/>
      <c r="AN16" s="49"/>
      <c r="AO16" s="49"/>
      <c r="AP16" s="49"/>
      <c r="AQ16" s="49"/>
      <c r="AR16" s="49"/>
      <c r="AS16" s="49"/>
      <c r="AT16" s="49"/>
      <c r="AU16" s="49"/>
      <c r="AV16" s="49"/>
      <c r="AW16" s="147"/>
      <c r="AX16" s="49"/>
      <c r="AY16" s="49"/>
      <c r="AZ16" s="49"/>
      <c r="BA16" s="49"/>
      <c r="BB16" s="49"/>
      <c r="BC16" s="49"/>
      <c r="BD16" s="49"/>
      <c r="BE16" s="49"/>
      <c r="BF16" s="49"/>
      <c r="BG16" s="49"/>
      <c r="BH16" s="49"/>
      <c r="BI16" s="49"/>
      <c r="BJ16" s="49"/>
      <c r="BK16" s="49"/>
      <c r="BL16" s="147"/>
      <c r="BM16" s="49"/>
      <c r="BN16" s="49"/>
      <c r="BO16" s="49"/>
      <c r="BP16" s="49"/>
      <c r="BQ16" s="49"/>
      <c r="BR16" s="49"/>
      <c r="BS16" s="48"/>
    </row>
    <row r="17" spans="1:78" ht="14.25">
      <c r="A17" s="6" t="e">
        <f>#REF!+1</f>
        <v>#REF!</v>
      </c>
      <c r="B17" s="113" t="s">
        <v>83</v>
      </c>
      <c r="C17" s="19">
        <v>1</v>
      </c>
      <c r="D17" s="18"/>
      <c r="E17" s="19"/>
      <c r="F17" s="19"/>
      <c r="G17" s="19">
        <v>2</v>
      </c>
      <c r="H17" s="19">
        <v>2</v>
      </c>
      <c r="I17" s="6">
        <f>SUM(D17:H17)</f>
        <v>4</v>
      </c>
      <c r="J17" s="20">
        <f>$D$3*D17+$E$3*E17+$F$3*F17+$G$3*G17+$H$3*H17</f>
        <v>450000</v>
      </c>
      <c r="K17" s="6"/>
      <c r="L17" s="51"/>
      <c r="M17" s="51"/>
      <c r="N17" s="51"/>
      <c r="O17" s="51"/>
      <c r="P17" s="51"/>
      <c r="Q17" s="51"/>
      <c r="R17" s="51"/>
      <c r="S17" s="51"/>
      <c r="T17" s="51"/>
      <c r="U17" s="51"/>
      <c r="V17" s="51"/>
      <c r="W17" s="51"/>
      <c r="X17" s="51"/>
      <c r="Y17" s="51"/>
      <c r="Z17" s="48">
        <f>SUM(AB17:BQ17)</f>
        <v>75001</v>
      </c>
      <c r="AA17" s="48"/>
      <c r="AB17" s="48">
        <v>45000</v>
      </c>
      <c r="AC17" s="48">
        <v>30000</v>
      </c>
      <c r="AD17" s="200" t="s">
        <v>182</v>
      </c>
      <c r="AE17" s="223">
        <v>1</v>
      </c>
      <c r="AF17" s="255" t="s">
        <v>230</v>
      </c>
      <c r="AG17" s="49">
        <v>0</v>
      </c>
      <c r="AH17" s="49"/>
      <c r="AI17" s="49"/>
      <c r="AJ17" s="49"/>
      <c r="AK17" s="49"/>
      <c r="AL17" s="49"/>
      <c r="AM17" s="49"/>
      <c r="AN17" s="49"/>
      <c r="AO17" s="49"/>
      <c r="AP17" s="49"/>
      <c r="AQ17" s="49"/>
      <c r="AR17" s="49"/>
      <c r="AS17" s="49"/>
      <c r="AT17" s="49"/>
      <c r="AU17" s="49"/>
      <c r="AV17" s="49"/>
      <c r="AW17" s="147"/>
      <c r="AX17" s="49"/>
      <c r="AY17" s="49"/>
      <c r="AZ17" s="49"/>
      <c r="BA17" s="49"/>
      <c r="BB17" s="49"/>
      <c r="BC17" s="49"/>
      <c r="BD17" s="49"/>
      <c r="BE17" s="49"/>
      <c r="BF17" s="49"/>
      <c r="BG17" s="49"/>
      <c r="BH17" s="49"/>
      <c r="BI17" s="49"/>
      <c r="BJ17" s="49"/>
      <c r="BK17" s="49"/>
      <c r="BL17" s="147"/>
      <c r="BM17" s="49"/>
      <c r="BN17" s="49"/>
      <c r="BO17" s="49"/>
      <c r="BP17" s="49"/>
      <c r="BQ17" s="49"/>
      <c r="BR17" s="50"/>
      <c r="BS17" s="48"/>
      <c r="BT17" s="48"/>
      <c r="BU17" s="48"/>
      <c r="BV17" s="48"/>
      <c r="BW17" s="48"/>
      <c r="BX17" s="48"/>
      <c r="BY17" s="48"/>
      <c r="BZ17" s="48"/>
    </row>
    <row r="18" spans="1:78" ht="12.75" customHeight="1">
      <c r="A18" s="6">
        <f>A35+1</f>
        <v>8</v>
      </c>
      <c r="B18" s="114" t="s">
        <v>81</v>
      </c>
      <c r="C18" s="27">
        <v>1</v>
      </c>
      <c r="D18" s="26"/>
      <c r="E18" s="27"/>
      <c r="F18" s="27"/>
      <c r="G18" s="27"/>
      <c r="H18" s="27"/>
      <c r="I18" s="6"/>
      <c r="J18" s="20"/>
      <c r="K18" s="6"/>
      <c r="L18" s="51"/>
      <c r="M18" s="51"/>
      <c r="N18" s="51"/>
      <c r="O18" s="51"/>
      <c r="P18" s="51"/>
      <c r="Q18" s="51"/>
      <c r="R18" s="51"/>
      <c r="S18" s="51"/>
      <c r="T18" s="51"/>
      <c r="U18" s="51"/>
      <c r="V18" s="51"/>
      <c r="W18" s="51"/>
      <c r="X18" s="51"/>
      <c r="Y18" s="51"/>
      <c r="Z18" s="48">
        <f>SUM(AB18:BQ18)</f>
        <v>81001</v>
      </c>
      <c r="AA18" s="52" t="s">
        <v>67</v>
      </c>
      <c r="AB18" s="48">
        <v>25000</v>
      </c>
      <c r="AC18" s="48">
        <v>26000</v>
      </c>
      <c r="AD18" s="200" t="s">
        <v>182</v>
      </c>
      <c r="AE18" s="224">
        <v>1</v>
      </c>
      <c r="AF18" s="255" t="s">
        <v>229</v>
      </c>
      <c r="AG18" s="53">
        <v>30000</v>
      </c>
      <c r="AH18" s="49"/>
      <c r="AI18" s="49"/>
      <c r="AJ18" s="49"/>
      <c r="AK18" s="49"/>
      <c r="AL18" s="49"/>
      <c r="AM18" s="49"/>
      <c r="AN18" s="49"/>
      <c r="AO18" s="49"/>
      <c r="AP18" s="49"/>
      <c r="AQ18" s="49"/>
      <c r="AR18" s="49"/>
      <c r="AS18" s="49"/>
      <c r="AT18" s="49"/>
      <c r="AU18" s="49"/>
      <c r="AV18" s="49"/>
      <c r="AW18" s="147"/>
      <c r="AX18" s="49"/>
      <c r="AY18" s="49"/>
      <c r="AZ18" s="49"/>
      <c r="BA18" s="49"/>
      <c r="BB18" s="49"/>
      <c r="BC18" s="49"/>
      <c r="BD18" s="49"/>
      <c r="BE18" s="49"/>
      <c r="BF18" s="49"/>
      <c r="BG18" s="49"/>
      <c r="BH18" s="49"/>
      <c r="BI18" s="49"/>
      <c r="BJ18" s="49"/>
      <c r="BK18" s="49"/>
      <c r="BL18" s="147"/>
      <c r="BM18" s="49"/>
      <c r="BN18" s="49"/>
      <c r="BO18" s="49"/>
      <c r="BP18" s="49"/>
      <c r="BQ18" s="49"/>
      <c r="BR18" s="50"/>
      <c r="BS18" s="48"/>
      <c r="BT18" s="48"/>
      <c r="BU18" s="48"/>
      <c r="BV18" s="48"/>
      <c r="BW18" s="48"/>
      <c r="BX18" s="48"/>
      <c r="BY18" s="48"/>
      <c r="BZ18" s="48"/>
    </row>
    <row r="19" spans="1:78" ht="12.75" customHeight="1">
      <c r="A19" s="6" t="e">
        <f>A54+1</f>
        <v>#REF!</v>
      </c>
      <c r="B19" s="113" t="s">
        <v>43</v>
      </c>
      <c r="C19" s="19">
        <v>1</v>
      </c>
      <c r="D19" s="18"/>
      <c r="E19" s="19"/>
      <c r="F19" s="19"/>
      <c r="G19" s="19"/>
      <c r="H19" s="19"/>
      <c r="I19" s="6"/>
      <c r="J19" s="20">
        <v>50000</v>
      </c>
      <c r="K19" s="6"/>
      <c r="L19" s="51"/>
      <c r="M19" s="51"/>
      <c r="N19" s="51"/>
      <c r="O19" s="51"/>
      <c r="P19" s="51"/>
      <c r="Q19" s="51"/>
      <c r="R19" s="51"/>
      <c r="S19" s="51"/>
      <c r="T19" s="51"/>
      <c r="U19" s="51"/>
      <c r="V19" s="51"/>
      <c r="W19" s="51"/>
      <c r="X19" s="51"/>
      <c r="Y19" s="51"/>
      <c r="Z19" s="51">
        <f>SUM(AB19:BQ19)</f>
        <v>167001</v>
      </c>
      <c r="AA19" s="57" t="s">
        <v>67</v>
      </c>
      <c r="AB19" s="51">
        <v>50000</v>
      </c>
      <c r="AC19" s="51">
        <v>57000</v>
      </c>
      <c r="AD19" s="200" t="s">
        <v>182</v>
      </c>
      <c r="AE19" s="223">
        <v>1</v>
      </c>
      <c r="AF19" s="255" t="s">
        <v>229</v>
      </c>
      <c r="AG19" s="53">
        <v>60000</v>
      </c>
      <c r="AH19" s="53"/>
      <c r="AI19" s="53" t="s">
        <v>34</v>
      </c>
      <c r="AJ19" s="53" t="s">
        <v>34</v>
      </c>
      <c r="AK19" s="53"/>
      <c r="AL19" s="53"/>
      <c r="AM19" s="53"/>
      <c r="AN19" s="53"/>
      <c r="AO19" s="53"/>
      <c r="AP19" s="53"/>
      <c r="AQ19" s="53"/>
      <c r="AR19" s="53"/>
      <c r="AS19" s="53"/>
      <c r="AT19" s="53"/>
      <c r="AU19" s="53"/>
      <c r="AV19" s="53"/>
      <c r="AW19" s="147"/>
      <c r="AX19" s="53"/>
      <c r="AY19" s="53"/>
      <c r="AZ19" s="53"/>
      <c r="BA19" s="53"/>
      <c r="BB19" s="53"/>
      <c r="BC19" s="53"/>
      <c r="BD19" s="53"/>
      <c r="BE19" s="53"/>
      <c r="BF19" s="53"/>
      <c r="BG19" s="53"/>
      <c r="BH19" s="53"/>
      <c r="BI19" s="53"/>
      <c r="BJ19" s="53"/>
      <c r="BK19" s="53"/>
      <c r="BL19" s="147"/>
      <c r="BM19" s="53"/>
      <c r="BN19" s="53"/>
      <c r="BO19" s="53"/>
      <c r="BP19" s="53"/>
      <c r="BQ19" s="53"/>
      <c r="BR19" s="58"/>
      <c r="BS19" s="48"/>
      <c r="BT19" s="51"/>
      <c r="BU19" s="51"/>
      <c r="BV19" s="51"/>
      <c r="BW19" s="51"/>
      <c r="BX19" s="51"/>
      <c r="BY19" s="51"/>
      <c r="BZ19" s="48"/>
    </row>
    <row r="20" spans="1:78" ht="12.75" customHeight="1">
      <c r="A20" s="6" t="e">
        <f>A44+1</f>
        <v>#REF!</v>
      </c>
      <c r="B20" s="115" t="s">
        <v>77</v>
      </c>
      <c r="C20" s="24">
        <v>2</v>
      </c>
      <c r="D20" s="22"/>
      <c r="E20" s="24"/>
      <c r="F20" s="24"/>
      <c r="G20" s="24"/>
      <c r="H20" s="24"/>
      <c r="I20" s="32"/>
      <c r="J20" s="20"/>
      <c r="K20" s="6"/>
      <c r="L20" s="51"/>
      <c r="M20" s="51"/>
      <c r="N20" s="51"/>
      <c r="O20" s="51"/>
      <c r="P20" s="51"/>
      <c r="Q20" s="51"/>
      <c r="R20" s="51"/>
      <c r="S20" s="51"/>
      <c r="T20" s="51"/>
      <c r="U20" s="51"/>
      <c r="V20" s="51"/>
      <c r="W20" s="51"/>
      <c r="X20" s="51"/>
      <c r="Y20" s="51"/>
      <c r="Z20" s="51"/>
      <c r="AA20" s="59" t="s">
        <v>89</v>
      </c>
      <c r="AB20" s="6"/>
      <c r="AC20" s="51">
        <v>50000</v>
      </c>
      <c r="AD20" s="200" t="s">
        <v>182</v>
      </c>
      <c r="AE20" s="29">
        <v>2</v>
      </c>
      <c r="AF20" s="255" t="s">
        <v>229</v>
      </c>
      <c r="AG20" s="53">
        <v>33000</v>
      </c>
      <c r="AJ20" s="1" t="s">
        <v>34</v>
      </c>
      <c r="AR20" s="53"/>
      <c r="AS20" s="53"/>
      <c r="AT20" s="53"/>
      <c r="AU20" s="53"/>
      <c r="AV20" s="53"/>
      <c r="AW20" s="147"/>
      <c r="AX20" s="53"/>
      <c r="AY20" s="53"/>
      <c r="AZ20" s="53"/>
      <c r="BA20" s="53"/>
      <c r="BB20" s="53"/>
      <c r="BC20" s="53"/>
      <c r="BD20" s="53"/>
      <c r="BE20" s="53"/>
      <c r="BF20" s="53"/>
      <c r="BG20" s="53"/>
      <c r="BH20" s="53"/>
      <c r="BI20" s="53"/>
      <c r="BJ20" s="53"/>
      <c r="BK20" s="53"/>
      <c r="BL20" s="147"/>
      <c r="BM20" s="53"/>
      <c r="BN20" s="53"/>
      <c r="BO20" s="53"/>
      <c r="BP20" s="53"/>
      <c r="BQ20" s="53"/>
      <c r="BR20" s="58"/>
      <c r="BS20" s="48"/>
      <c r="BT20" s="51"/>
      <c r="BU20" s="51"/>
      <c r="BV20" s="51"/>
      <c r="BW20" s="51"/>
      <c r="BX20" s="51"/>
      <c r="BY20" s="51"/>
      <c r="BZ20" s="48"/>
    </row>
    <row r="21" spans="1:78" s="6" customFormat="1" ht="12.75" customHeight="1">
      <c r="A21" s="6" t="e">
        <f>A25+1</f>
        <v>#REF!</v>
      </c>
      <c r="B21" s="116" t="s">
        <v>136</v>
      </c>
      <c r="C21" s="27">
        <v>1</v>
      </c>
      <c r="D21" s="26"/>
      <c r="E21" s="27"/>
      <c r="F21" s="27"/>
      <c r="G21" s="27"/>
      <c r="H21" s="27">
        <v>1</v>
      </c>
      <c r="I21" s="6">
        <f>SUM(D21:H21)</f>
        <v>1</v>
      </c>
      <c r="J21" s="20">
        <f>$D$3*D21+$E$3*E21+$F$3*F21+$G$3*G21+$H$3*H21</f>
        <v>75000</v>
      </c>
      <c r="L21" s="51"/>
      <c r="M21" s="51"/>
      <c r="N21" s="51"/>
      <c r="O21" s="51"/>
      <c r="P21" s="51"/>
      <c r="Q21" s="51"/>
      <c r="R21" s="51"/>
      <c r="S21" s="51"/>
      <c r="T21" s="51"/>
      <c r="U21" s="51"/>
      <c r="V21" s="51"/>
      <c r="W21" s="51"/>
      <c r="X21" s="51">
        <v>75000</v>
      </c>
      <c r="Y21" s="51"/>
      <c r="Z21" s="51">
        <f>SUM(AB21:BQ21)</f>
        <v>32501</v>
      </c>
      <c r="AA21" s="57" t="s">
        <v>66</v>
      </c>
      <c r="AB21" s="51">
        <v>7500</v>
      </c>
      <c r="AC21" s="51">
        <v>15000</v>
      </c>
      <c r="AD21" s="200" t="s">
        <v>182</v>
      </c>
      <c r="AE21" s="224">
        <v>1</v>
      </c>
      <c r="AF21" s="255" t="s">
        <v>229</v>
      </c>
      <c r="AG21" s="53">
        <v>10000</v>
      </c>
      <c r="AH21" s="53"/>
      <c r="AI21" s="53"/>
      <c r="AJ21" s="53"/>
      <c r="AK21" s="53"/>
      <c r="AL21" s="53"/>
      <c r="AM21" s="53"/>
      <c r="AN21" s="53"/>
      <c r="AO21" s="53"/>
      <c r="AP21" s="53"/>
      <c r="AQ21" s="53"/>
      <c r="AR21" s="53"/>
      <c r="AS21" s="53"/>
      <c r="AT21" s="53"/>
      <c r="AU21" s="53"/>
      <c r="AV21" s="53"/>
      <c r="AW21" s="147"/>
      <c r="AX21" s="53"/>
      <c r="AY21" s="53"/>
      <c r="AZ21" s="53"/>
      <c r="BA21" s="53"/>
      <c r="BB21" s="53"/>
      <c r="BC21" s="53"/>
      <c r="BD21" s="53"/>
      <c r="BE21" s="53"/>
      <c r="BF21" s="53"/>
      <c r="BG21" s="53"/>
      <c r="BH21" s="53"/>
      <c r="BI21" s="53"/>
      <c r="BJ21" s="53"/>
      <c r="BK21" s="53"/>
      <c r="BL21" s="147"/>
      <c r="BM21" s="53"/>
      <c r="BN21" s="53"/>
      <c r="BO21" s="53"/>
      <c r="BP21" s="53"/>
      <c r="BQ21" s="53"/>
      <c r="BR21" s="58"/>
      <c r="BS21" s="51"/>
      <c r="BT21" s="51"/>
      <c r="BU21" s="51"/>
      <c r="BV21" s="51"/>
      <c r="BW21" s="51"/>
      <c r="BX21" s="51"/>
      <c r="BY21" s="51"/>
      <c r="BZ21" s="51"/>
    </row>
    <row r="22" spans="1:78" s="6" customFormat="1" ht="14.25">
      <c r="A22" s="6">
        <f>A32+1</f>
        <v>6</v>
      </c>
      <c r="B22" s="121" t="s">
        <v>63</v>
      </c>
      <c r="C22" s="24">
        <v>1</v>
      </c>
      <c r="D22" s="22"/>
      <c r="E22" s="24"/>
      <c r="F22" s="24"/>
      <c r="G22" s="24"/>
      <c r="H22" s="24"/>
      <c r="J22" s="20">
        <v>450000</v>
      </c>
      <c r="L22" s="51"/>
      <c r="M22" s="51"/>
      <c r="N22" s="51"/>
      <c r="O22" s="51"/>
      <c r="P22" s="51"/>
      <c r="Q22" s="51"/>
      <c r="R22" s="51"/>
      <c r="S22" s="51"/>
      <c r="T22" s="51"/>
      <c r="U22" s="51"/>
      <c r="V22" s="51"/>
      <c r="W22" s="51"/>
      <c r="X22" s="51"/>
      <c r="Y22" s="51"/>
      <c r="Z22" s="51">
        <f>SUM(AB22:BQ22)</f>
        <v>965001</v>
      </c>
      <c r="AA22" s="51"/>
      <c r="AB22" s="51">
        <v>350000</v>
      </c>
      <c r="AC22" s="51">
        <v>190000</v>
      </c>
      <c r="AD22" s="200" t="s">
        <v>182</v>
      </c>
      <c r="AE22" s="29">
        <v>1</v>
      </c>
      <c r="AF22" s="255" t="s">
        <v>229</v>
      </c>
      <c r="AG22" s="53">
        <v>425000</v>
      </c>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8"/>
      <c r="BS22" s="51"/>
      <c r="BT22" s="51"/>
      <c r="BU22" s="51"/>
      <c r="BV22" s="51"/>
      <c r="BW22" s="51"/>
      <c r="BX22" s="51"/>
      <c r="BY22" s="51"/>
      <c r="BZ22" s="51"/>
    </row>
    <row r="23" spans="1:78" ht="12.75" customHeight="1">
      <c r="A23" s="6"/>
      <c r="B23" s="117" t="s">
        <v>119</v>
      </c>
      <c r="C23" s="19"/>
      <c r="D23" s="18"/>
      <c r="E23" s="19"/>
      <c r="F23" s="19"/>
      <c r="G23" s="19"/>
      <c r="H23" s="19"/>
      <c r="I23" s="6"/>
      <c r="J23" s="20"/>
      <c r="K23" s="6"/>
      <c r="L23" s="51"/>
      <c r="M23" s="51"/>
      <c r="N23" s="51"/>
      <c r="O23" s="51"/>
      <c r="P23" s="51"/>
      <c r="Q23" s="51"/>
      <c r="R23" s="51"/>
      <c r="S23" s="51"/>
      <c r="T23" s="51"/>
      <c r="U23" s="51"/>
      <c r="V23" s="51"/>
      <c r="W23" s="51"/>
      <c r="X23" s="51"/>
      <c r="Y23" s="51"/>
      <c r="Z23" s="48"/>
      <c r="AA23" s="48"/>
      <c r="AC23" s="48"/>
      <c r="AD23" s="204" t="s">
        <v>181</v>
      </c>
      <c r="AE23" s="172"/>
      <c r="AF23" s="255" t="s">
        <v>229</v>
      </c>
      <c r="AG23" s="49">
        <v>2000</v>
      </c>
      <c r="AH23" s="49"/>
      <c r="AI23" s="49"/>
      <c r="AJ23" s="49"/>
      <c r="AK23" s="49"/>
      <c r="AL23" s="49"/>
      <c r="AM23" s="49"/>
      <c r="AN23" s="49"/>
      <c r="AO23" s="49"/>
      <c r="AP23" s="49"/>
      <c r="AQ23" s="49"/>
      <c r="AR23" s="49"/>
      <c r="AS23" s="49"/>
      <c r="AT23" s="49"/>
      <c r="AU23" s="49"/>
      <c r="AV23" s="49"/>
      <c r="AW23" s="147"/>
      <c r="AX23" s="49"/>
      <c r="AY23" s="49"/>
      <c r="AZ23" s="49"/>
      <c r="BA23" s="49"/>
      <c r="BB23" s="49"/>
      <c r="BC23" s="49"/>
      <c r="BD23" s="49"/>
      <c r="BE23" s="49"/>
      <c r="BF23" s="49"/>
      <c r="BG23" s="49"/>
      <c r="BH23" s="49"/>
      <c r="BI23" s="49"/>
      <c r="BJ23" s="49"/>
      <c r="BK23" s="49"/>
      <c r="BL23" s="147"/>
      <c r="BM23" s="49"/>
      <c r="BN23" s="49"/>
      <c r="BO23" s="49"/>
      <c r="BP23" s="49"/>
      <c r="BQ23" s="49"/>
      <c r="BR23" s="50"/>
      <c r="BS23" s="48"/>
      <c r="BT23" s="48"/>
      <c r="BU23" s="48"/>
      <c r="BV23" s="48"/>
      <c r="BW23" s="48"/>
      <c r="BX23" s="48"/>
      <c r="BY23" s="48"/>
      <c r="BZ23" s="48"/>
    </row>
    <row r="24" spans="1:78" ht="12.75" customHeight="1">
      <c r="A24" s="6" t="e">
        <f>#REF!+1</f>
        <v>#REF!</v>
      </c>
      <c r="B24" s="118" t="s">
        <v>60</v>
      </c>
      <c r="C24" s="28">
        <v>1</v>
      </c>
      <c r="D24" s="12"/>
      <c r="E24" s="28"/>
      <c r="F24" s="28"/>
      <c r="G24" s="28"/>
      <c r="H24" s="28"/>
      <c r="I24" s="6"/>
      <c r="J24" s="20"/>
      <c r="K24" s="6"/>
      <c r="L24" s="51"/>
      <c r="M24" s="51"/>
      <c r="N24" s="51"/>
      <c r="O24" s="51"/>
      <c r="P24" s="51"/>
      <c r="Q24" s="51"/>
      <c r="R24" s="51"/>
      <c r="S24" s="51"/>
      <c r="T24" s="51"/>
      <c r="U24" s="51"/>
      <c r="V24" s="51"/>
      <c r="W24" s="51"/>
      <c r="X24" s="51"/>
      <c r="Y24" s="51"/>
      <c r="Z24" s="48">
        <f>SUM(AB24:BQ24)</f>
        <v>150001</v>
      </c>
      <c r="AA24" s="48"/>
      <c r="AB24" s="48">
        <v>50000</v>
      </c>
      <c r="AC24" s="48">
        <v>50000</v>
      </c>
      <c r="AD24" s="200" t="s">
        <v>182</v>
      </c>
      <c r="AE24" s="225">
        <v>1</v>
      </c>
      <c r="AF24" s="256" t="s">
        <v>231</v>
      </c>
      <c r="AG24" s="49"/>
      <c r="AH24" s="56">
        <v>50000</v>
      </c>
      <c r="AI24" s="49"/>
      <c r="AJ24" s="49"/>
      <c r="AK24" s="49"/>
      <c r="AL24" s="49"/>
      <c r="AM24" s="49"/>
      <c r="AN24" s="49"/>
      <c r="AO24" s="49"/>
      <c r="AP24" s="49"/>
      <c r="AQ24" s="49"/>
      <c r="AR24" s="49"/>
      <c r="AS24" s="49"/>
      <c r="AT24" s="49"/>
      <c r="AU24" s="49"/>
      <c r="AV24" s="49"/>
      <c r="AW24" s="147"/>
      <c r="AX24" s="49"/>
      <c r="AY24" s="49"/>
      <c r="AZ24" s="49"/>
      <c r="BA24" s="49"/>
      <c r="BB24" s="49"/>
      <c r="BC24" s="49"/>
      <c r="BD24" s="49"/>
      <c r="BE24" s="49"/>
      <c r="BF24" s="49"/>
      <c r="BG24" s="49"/>
      <c r="BH24" s="49"/>
      <c r="BI24" s="49"/>
      <c r="BJ24" s="49"/>
      <c r="BK24" s="49"/>
      <c r="BL24" s="147"/>
      <c r="BM24" s="49"/>
      <c r="BN24" s="49"/>
      <c r="BO24" s="49"/>
      <c r="BP24" s="49"/>
      <c r="BQ24" s="49"/>
      <c r="BR24" s="50"/>
      <c r="BS24" s="48"/>
      <c r="BT24" s="48"/>
      <c r="BU24" s="48"/>
      <c r="BV24" s="48"/>
      <c r="BW24" s="48"/>
      <c r="BX24" s="48"/>
      <c r="BY24" s="48"/>
      <c r="BZ24" s="48"/>
    </row>
    <row r="25" spans="1:78" ht="12.75" customHeight="1">
      <c r="A25" s="6" t="e">
        <f>A17+1</f>
        <v>#REF!</v>
      </c>
      <c r="B25" s="113" t="s">
        <v>131</v>
      </c>
      <c r="C25" s="19">
        <v>1</v>
      </c>
      <c r="D25" s="18"/>
      <c r="E25" s="19"/>
      <c r="F25" s="19"/>
      <c r="G25" s="19"/>
      <c r="H25" s="19"/>
      <c r="I25" s="6"/>
      <c r="J25" s="20"/>
      <c r="K25" s="6"/>
      <c r="L25" s="51"/>
      <c r="M25" s="51"/>
      <c r="N25" s="51"/>
      <c r="O25" s="51"/>
      <c r="P25" s="51"/>
      <c r="Q25" s="51"/>
      <c r="R25" s="51"/>
      <c r="S25" s="51"/>
      <c r="T25" s="51"/>
      <c r="U25" s="51"/>
      <c r="V25" s="51"/>
      <c r="W25" s="51"/>
      <c r="X25" s="51"/>
      <c r="Y25" s="51"/>
      <c r="Z25" s="48">
        <f>SUM(AB25:BQ25)</f>
        <v>95001</v>
      </c>
      <c r="AA25" s="48"/>
      <c r="AB25" s="48">
        <v>2000</v>
      </c>
      <c r="AC25" s="48">
        <v>10000</v>
      </c>
      <c r="AD25" s="200" t="s">
        <v>182</v>
      </c>
      <c r="AE25" s="223">
        <v>1</v>
      </c>
      <c r="AF25" s="256" t="s">
        <v>231</v>
      </c>
      <c r="AG25" s="49">
        <v>10000</v>
      </c>
      <c r="AH25" s="56">
        <v>73000</v>
      </c>
      <c r="AI25" s="49" t="s">
        <v>34</v>
      </c>
      <c r="AJ25" s="49"/>
      <c r="AK25" s="49"/>
      <c r="AL25" s="49"/>
      <c r="AM25" s="49"/>
      <c r="AN25" s="49"/>
      <c r="AO25" s="49"/>
      <c r="AP25" s="49"/>
      <c r="AQ25" s="49"/>
      <c r="AR25" s="49"/>
      <c r="AS25" s="49"/>
      <c r="AT25" s="49"/>
      <c r="AU25" s="49"/>
      <c r="AV25" s="49"/>
      <c r="AW25" s="147"/>
      <c r="AX25" s="49"/>
      <c r="AY25" s="49"/>
      <c r="AZ25" s="49"/>
      <c r="BA25" s="49"/>
      <c r="BB25" s="49"/>
      <c r="BC25" s="49"/>
      <c r="BD25" s="49"/>
      <c r="BE25" s="49"/>
      <c r="BF25" s="49"/>
      <c r="BG25" s="49"/>
      <c r="BH25" s="49"/>
      <c r="BI25" s="49"/>
      <c r="BJ25" s="49"/>
      <c r="BK25" s="49"/>
      <c r="BL25" s="147"/>
      <c r="BM25" s="49"/>
      <c r="BN25" s="49"/>
      <c r="BO25" s="49"/>
      <c r="BP25" s="49"/>
      <c r="BQ25" s="49"/>
      <c r="BR25" s="50"/>
      <c r="BS25" s="48"/>
      <c r="BT25" s="48"/>
      <c r="BU25" s="48"/>
      <c r="BV25" s="48"/>
      <c r="BW25" s="48"/>
      <c r="BX25" s="48"/>
      <c r="BY25" s="48"/>
      <c r="BZ25" s="48"/>
    </row>
    <row r="26" spans="1:78" ht="12.75" customHeight="1">
      <c r="A26" s="6"/>
      <c r="B26" s="114"/>
      <c r="C26" s="27"/>
      <c r="D26" s="26"/>
      <c r="E26" s="27"/>
      <c r="F26" s="27"/>
      <c r="G26" s="27"/>
      <c r="H26" s="27"/>
      <c r="I26" s="6"/>
      <c r="J26" s="20"/>
      <c r="K26" s="6"/>
      <c r="L26" s="51"/>
      <c r="M26" s="51"/>
      <c r="N26" s="51"/>
      <c r="O26" s="51"/>
      <c r="P26" s="51"/>
      <c r="Q26" s="51"/>
      <c r="R26" s="51"/>
      <c r="S26" s="51"/>
      <c r="T26" s="51"/>
      <c r="U26" s="51"/>
      <c r="V26" s="51"/>
      <c r="W26" s="51"/>
      <c r="X26" s="51"/>
      <c r="Y26" s="51"/>
      <c r="Z26" s="48"/>
      <c r="AA26" s="48"/>
      <c r="AB26" s="48"/>
      <c r="AC26" s="48"/>
      <c r="AD26" s="200"/>
      <c r="AE26" s="224"/>
      <c r="AF26" s="205"/>
      <c r="AG26" s="49"/>
      <c r="AH26" s="56"/>
      <c r="AI26" s="49" t="s">
        <v>34</v>
      </c>
      <c r="AJ26" s="49"/>
      <c r="AK26" s="49"/>
      <c r="AL26" s="49"/>
      <c r="AM26" s="49"/>
      <c r="AN26" s="49"/>
      <c r="AO26" s="49"/>
      <c r="AP26" s="49"/>
      <c r="AQ26" s="49"/>
      <c r="AR26" s="49"/>
      <c r="AS26" s="49"/>
      <c r="AT26" s="49"/>
      <c r="AU26" s="49"/>
      <c r="AV26" s="49"/>
      <c r="AW26" s="147"/>
      <c r="AX26" s="49"/>
      <c r="AY26" s="49"/>
      <c r="AZ26" s="49"/>
      <c r="BA26" s="49"/>
      <c r="BB26" s="49"/>
      <c r="BC26" s="49"/>
      <c r="BD26" s="49"/>
      <c r="BE26" s="49"/>
      <c r="BF26" s="49"/>
      <c r="BG26" s="49"/>
      <c r="BH26" s="49"/>
      <c r="BI26" s="49"/>
      <c r="BJ26" s="49"/>
      <c r="BK26" s="49"/>
      <c r="BL26" s="147"/>
      <c r="BM26" s="49"/>
      <c r="BN26" s="49"/>
      <c r="BO26" s="49"/>
      <c r="BP26" s="49"/>
      <c r="BQ26" s="49"/>
      <c r="BR26" s="50"/>
      <c r="BS26" s="48"/>
      <c r="BT26" s="48"/>
      <c r="BU26" s="48"/>
      <c r="BV26" s="48"/>
      <c r="BW26" s="48"/>
      <c r="BX26" s="48"/>
      <c r="BY26" s="48"/>
      <c r="BZ26" s="48"/>
    </row>
    <row r="27" spans="1:78" ht="12.75" customHeight="1">
      <c r="A27" s="6"/>
      <c r="B27" s="119" t="s">
        <v>188</v>
      </c>
      <c r="C27" s="27"/>
      <c r="D27" s="26"/>
      <c r="E27" s="27"/>
      <c r="F27" s="27"/>
      <c r="G27" s="27"/>
      <c r="H27" s="27"/>
      <c r="I27" s="6"/>
      <c r="J27" s="20"/>
      <c r="K27" s="6"/>
      <c r="L27" s="51"/>
      <c r="M27" s="51"/>
      <c r="N27" s="51"/>
      <c r="O27" s="51"/>
      <c r="P27" s="51"/>
      <c r="Q27" s="51"/>
      <c r="R27" s="51"/>
      <c r="S27" s="51"/>
      <c r="T27" s="51"/>
      <c r="U27" s="51"/>
      <c r="V27" s="51"/>
      <c r="W27" s="51"/>
      <c r="X27" s="51"/>
      <c r="Y27" s="51"/>
      <c r="Z27" s="48"/>
      <c r="AA27" s="52"/>
      <c r="AB27" s="48"/>
      <c r="AC27" s="48"/>
      <c r="AD27" s="200"/>
      <c r="AE27" s="224"/>
      <c r="AF27" s="205"/>
      <c r="AG27" s="53"/>
      <c r="AH27" s="49"/>
      <c r="AI27" s="49"/>
      <c r="AJ27" s="49"/>
      <c r="AK27" s="49"/>
      <c r="AL27" s="49"/>
      <c r="AM27" s="49"/>
      <c r="AN27" s="49"/>
      <c r="AO27" s="49"/>
      <c r="AP27" s="49"/>
      <c r="AQ27" s="49"/>
      <c r="AR27" s="49"/>
      <c r="AS27" s="49"/>
      <c r="AT27" s="49"/>
      <c r="AU27" s="49"/>
      <c r="AV27" s="49"/>
      <c r="AW27" s="147"/>
      <c r="AX27" s="49"/>
      <c r="AY27" s="49"/>
      <c r="AZ27" s="49"/>
      <c r="BA27" s="49"/>
      <c r="BB27" s="49"/>
      <c r="BC27" s="49"/>
      <c r="BD27" s="49"/>
      <c r="BE27" s="49"/>
      <c r="BF27" s="49"/>
      <c r="BG27" s="49"/>
      <c r="BH27" s="49"/>
      <c r="BI27" s="49"/>
      <c r="BJ27" s="49"/>
      <c r="BK27" s="49"/>
      <c r="BL27" s="147"/>
      <c r="BM27" s="49"/>
      <c r="BN27" s="49"/>
      <c r="BO27" s="49"/>
      <c r="BP27" s="49"/>
      <c r="BQ27" s="49"/>
      <c r="BR27" s="50"/>
      <c r="BS27" s="48"/>
      <c r="BT27" s="48"/>
      <c r="BU27" s="48"/>
      <c r="BV27" s="48"/>
      <c r="BW27" s="48"/>
      <c r="BX27" s="48"/>
      <c r="BY27" s="48"/>
      <c r="BZ27" s="48"/>
    </row>
    <row r="28" spans="1:78" ht="12.75" customHeight="1">
      <c r="A28" s="6">
        <v>1</v>
      </c>
      <c r="B28" s="113" t="s">
        <v>41</v>
      </c>
      <c r="C28" s="19">
        <v>1</v>
      </c>
      <c r="D28" s="18"/>
      <c r="E28" s="19"/>
      <c r="F28" s="19"/>
      <c r="G28" s="19"/>
      <c r="H28" s="19"/>
      <c r="I28" s="6"/>
      <c r="J28" s="20"/>
      <c r="K28" s="6"/>
      <c r="L28" s="51"/>
      <c r="M28" s="51"/>
      <c r="N28" s="51"/>
      <c r="O28" s="51"/>
      <c r="P28" s="51"/>
      <c r="Q28" s="51"/>
      <c r="R28" s="51"/>
      <c r="S28" s="51"/>
      <c r="T28" s="51"/>
      <c r="U28" s="51"/>
      <c r="V28" s="51"/>
      <c r="W28" s="51"/>
      <c r="X28" s="51"/>
      <c r="Y28" s="51"/>
      <c r="Z28" s="48">
        <f>SUM(AB28:BQ28)</f>
        <v>1034001</v>
      </c>
      <c r="AA28" s="52" t="s">
        <v>84</v>
      </c>
      <c r="AB28" s="48">
        <v>237000</v>
      </c>
      <c r="AC28" s="51">
        <v>179000</v>
      </c>
      <c r="AD28" s="200" t="s">
        <v>182</v>
      </c>
      <c r="AE28" s="223">
        <v>1</v>
      </c>
      <c r="AF28" s="255" t="s">
        <v>229</v>
      </c>
      <c r="AG28" s="53">
        <v>304000</v>
      </c>
      <c r="AH28" s="53">
        <v>214000</v>
      </c>
      <c r="AI28" s="53">
        <v>100000</v>
      </c>
      <c r="AJ28" s="53"/>
      <c r="AK28" s="53"/>
      <c r="AL28" s="53"/>
      <c r="AM28" s="53"/>
      <c r="AN28" s="53"/>
      <c r="AO28" s="49"/>
      <c r="AP28" s="49"/>
      <c r="AQ28" s="49"/>
      <c r="AR28" s="49"/>
      <c r="AS28" s="49"/>
      <c r="AT28" s="49"/>
      <c r="AU28" s="49"/>
      <c r="AV28" s="49"/>
      <c r="AW28" s="147"/>
      <c r="AX28" s="49"/>
      <c r="AY28" s="49"/>
      <c r="AZ28" s="49"/>
      <c r="BA28" s="49"/>
      <c r="BB28" s="49"/>
      <c r="BC28" s="49"/>
      <c r="BD28" s="49"/>
      <c r="BE28" s="49"/>
      <c r="BF28" s="49"/>
      <c r="BG28" s="49"/>
      <c r="BH28" s="49"/>
      <c r="BI28" s="49"/>
      <c r="BJ28" s="49"/>
      <c r="BK28" s="49"/>
      <c r="BL28" s="147"/>
      <c r="BM28" s="49"/>
      <c r="BN28" s="49"/>
      <c r="BO28" s="49"/>
      <c r="BP28" s="49"/>
      <c r="BQ28" s="49"/>
      <c r="BR28" s="50"/>
      <c r="BS28" s="48"/>
      <c r="BT28" s="48"/>
      <c r="BU28" s="48"/>
      <c r="BV28" s="48"/>
      <c r="BW28" s="48"/>
      <c r="BX28" s="48"/>
      <c r="BY28" s="48"/>
      <c r="BZ28" s="48"/>
    </row>
    <row r="29" spans="1:78" ht="12.75" customHeight="1">
      <c r="A29" s="6">
        <f>A28+1</f>
        <v>2</v>
      </c>
      <c r="B29" s="115" t="s">
        <v>116</v>
      </c>
      <c r="C29" s="64">
        <v>1</v>
      </c>
      <c r="D29" s="65"/>
      <c r="E29" s="64"/>
      <c r="F29" s="64"/>
      <c r="G29" s="64"/>
      <c r="H29" s="64"/>
      <c r="I29" s="66"/>
      <c r="J29" s="67"/>
      <c r="K29" s="66"/>
      <c r="L29" s="68"/>
      <c r="M29" s="68"/>
      <c r="N29" s="68"/>
      <c r="O29" s="68"/>
      <c r="P29" s="68"/>
      <c r="Q29" s="68"/>
      <c r="R29" s="68"/>
      <c r="S29" s="68"/>
      <c r="T29" s="68"/>
      <c r="U29" s="68"/>
      <c r="V29" s="68"/>
      <c r="W29" s="68"/>
      <c r="X29" s="68"/>
      <c r="Y29" s="68"/>
      <c r="Z29" s="68"/>
      <c r="AA29" s="69"/>
      <c r="AB29" s="68"/>
      <c r="AC29" s="68"/>
      <c r="AD29" s="200" t="s">
        <v>182</v>
      </c>
      <c r="AE29" s="29">
        <v>1</v>
      </c>
      <c r="AF29" s="255" t="s">
        <v>229</v>
      </c>
      <c r="AG29" s="53">
        <v>0</v>
      </c>
      <c r="AH29" s="53">
        <v>200000</v>
      </c>
      <c r="AI29" s="53">
        <v>200000</v>
      </c>
      <c r="AJ29" s="53">
        <v>85000</v>
      </c>
      <c r="AK29" s="53">
        <v>40000</v>
      </c>
      <c r="AL29" s="53"/>
      <c r="AM29" s="53"/>
      <c r="AN29" s="53"/>
      <c r="AO29" s="49"/>
      <c r="AP29" s="49"/>
      <c r="AQ29" s="49"/>
      <c r="AR29" s="49"/>
      <c r="AS29" s="49"/>
      <c r="AT29" s="49"/>
      <c r="AU29" s="49"/>
      <c r="AV29" s="49"/>
      <c r="AW29" s="147"/>
      <c r="AX29" s="49"/>
      <c r="AY29" s="49"/>
      <c r="AZ29" s="49"/>
      <c r="BA29" s="49"/>
      <c r="BB29" s="49"/>
      <c r="BC29" s="49"/>
      <c r="BD29" s="49"/>
      <c r="BE29" s="49"/>
      <c r="BF29" s="49"/>
      <c r="BG29" s="49"/>
      <c r="BH29" s="49"/>
      <c r="BI29" s="49"/>
      <c r="BJ29" s="49"/>
      <c r="BK29" s="49"/>
      <c r="BL29" s="147"/>
      <c r="BM29" s="49"/>
      <c r="BN29" s="49"/>
      <c r="BO29" s="49"/>
      <c r="BP29" s="49"/>
      <c r="BQ29" s="49"/>
      <c r="BR29" s="50"/>
      <c r="BS29" s="48"/>
      <c r="BT29" s="48"/>
      <c r="BU29" s="48"/>
      <c r="BV29" s="48"/>
      <c r="BW29" s="48"/>
      <c r="BX29" s="48"/>
      <c r="BY29" s="48"/>
      <c r="BZ29" s="48"/>
    </row>
    <row r="30" spans="1:78" ht="12.75" customHeight="1">
      <c r="A30" s="6">
        <f>A29+1</f>
        <v>3</v>
      </c>
      <c r="B30" s="115" t="s">
        <v>104</v>
      </c>
      <c r="C30" s="64"/>
      <c r="D30" s="70"/>
      <c r="E30" s="64"/>
      <c r="F30" s="64"/>
      <c r="G30" s="64"/>
      <c r="H30" s="64"/>
      <c r="I30" s="66"/>
      <c r="J30" s="67">
        <v>940000</v>
      </c>
      <c r="K30" s="66"/>
      <c r="L30" s="68"/>
      <c r="M30" s="68"/>
      <c r="N30" s="68"/>
      <c r="O30" s="68"/>
      <c r="P30" s="68"/>
      <c r="Q30" s="68"/>
      <c r="R30" s="68"/>
      <c r="S30" s="68"/>
      <c r="T30" s="68"/>
      <c r="U30" s="68"/>
      <c r="V30" s="68"/>
      <c r="W30" s="68"/>
      <c r="X30" s="68"/>
      <c r="Y30" s="68"/>
      <c r="Z30" s="68">
        <f>SUM(AB30:BQ30)</f>
        <v>802000</v>
      </c>
      <c r="AA30" s="69" t="s">
        <v>70</v>
      </c>
      <c r="AB30" s="68"/>
      <c r="AC30" s="68">
        <v>25000</v>
      </c>
      <c r="AD30" s="204" t="s">
        <v>181</v>
      </c>
      <c r="AE30" s="29"/>
      <c r="AF30" s="255" t="s">
        <v>229</v>
      </c>
      <c r="AG30" s="53">
        <v>0</v>
      </c>
      <c r="AH30" s="53">
        <v>165000</v>
      </c>
      <c r="AI30" s="53">
        <v>231000</v>
      </c>
      <c r="AJ30" s="53">
        <v>153000</v>
      </c>
      <c r="AK30" s="54">
        <v>153000</v>
      </c>
      <c r="AL30" s="54">
        <v>75000</v>
      </c>
      <c r="AM30" s="53"/>
      <c r="AN30" s="53"/>
      <c r="AO30" s="49"/>
      <c r="AP30" s="49"/>
      <c r="AQ30" s="49"/>
      <c r="AR30" s="49"/>
      <c r="AS30" s="49"/>
      <c r="AT30" s="49"/>
      <c r="AU30" s="49"/>
      <c r="AV30" s="49"/>
      <c r="AW30" s="147"/>
      <c r="AX30" s="49"/>
      <c r="AY30" s="49"/>
      <c r="AZ30" s="49"/>
      <c r="BA30" s="49"/>
      <c r="BB30" s="49"/>
      <c r="BC30" s="53"/>
      <c r="BD30" s="53"/>
      <c r="BE30" s="53"/>
      <c r="BF30" s="53"/>
      <c r="BG30" s="53"/>
      <c r="BH30" s="53"/>
      <c r="BI30" s="53"/>
      <c r="BJ30" s="53"/>
      <c r="BK30" s="53"/>
      <c r="BL30" s="147"/>
      <c r="BM30" s="53"/>
      <c r="BN30" s="49"/>
      <c r="BO30" s="49"/>
      <c r="BP30" s="49"/>
      <c r="BQ30" s="49"/>
      <c r="BR30" s="50"/>
      <c r="BS30" s="48"/>
      <c r="BT30" s="48"/>
      <c r="BU30" s="48"/>
      <c r="BV30" s="48"/>
      <c r="BW30" s="48"/>
      <c r="BX30" s="48"/>
      <c r="BY30" s="48"/>
      <c r="BZ30" s="48"/>
    </row>
    <row r="31" spans="1:78" ht="12.75" customHeight="1">
      <c r="A31" s="6">
        <f>A30+1</f>
        <v>4</v>
      </c>
      <c r="B31" s="113" t="s">
        <v>105</v>
      </c>
      <c r="C31" s="24"/>
      <c r="D31" s="23"/>
      <c r="E31" s="24"/>
      <c r="F31" s="24"/>
      <c r="G31" s="24"/>
      <c r="H31" s="24"/>
      <c r="I31" s="6"/>
      <c r="J31" s="20"/>
      <c r="K31" s="6"/>
      <c r="L31" s="51"/>
      <c r="M31" s="51"/>
      <c r="N31" s="51"/>
      <c r="O31" s="51"/>
      <c r="P31" s="51"/>
      <c r="Q31" s="51"/>
      <c r="R31" s="51"/>
      <c r="S31" s="51"/>
      <c r="T31" s="51"/>
      <c r="U31" s="51"/>
      <c r="V31" s="51"/>
      <c r="W31" s="51"/>
      <c r="X31" s="51"/>
      <c r="Y31" s="51"/>
      <c r="Z31" s="48"/>
      <c r="AA31" s="52"/>
      <c r="AB31" s="48"/>
      <c r="AC31" s="51">
        <v>163000</v>
      </c>
      <c r="AD31" s="204" t="s">
        <v>181</v>
      </c>
      <c r="AE31" s="29"/>
      <c r="AF31" s="255" t="s">
        <v>229</v>
      </c>
      <c r="AG31" s="53">
        <v>134000</v>
      </c>
      <c r="AH31" s="53">
        <v>320000</v>
      </c>
      <c r="AI31" s="53">
        <v>190000</v>
      </c>
      <c r="AJ31" s="53">
        <v>119000</v>
      </c>
      <c r="AK31" s="63">
        <v>0</v>
      </c>
      <c r="AL31" s="53"/>
      <c r="AM31" s="53"/>
      <c r="AN31" s="53"/>
      <c r="AO31" s="49"/>
      <c r="AP31" s="49"/>
      <c r="AQ31" s="49"/>
      <c r="AR31" s="49"/>
      <c r="AS31" s="49"/>
      <c r="AT31" s="49"/>
      <c r="AU31" s="49"/>
      <c r="AV31" s="53"/>
      <c r="AW31" s="147"/>
      <c r="AX31" s="49"/>
      <c r="AY31" s="49"/>
      <c r="AZ31" s="49"/>
      <c r="BA31" s="49"/>
      <c r="BB31" s="49"/>
      <c r="BC31" s="53"/>
      <c r="BD31" s="53"/>
      <c r="BE31" s="6"/>
      <c r="BF31" s="53"/>
      <c r="BG31" s="53"/>
      <c r="BH31" s="53"/>
      <c r="BI31" s="53"/>
      <c r="BJ31" s="53"/>
      <c r="BK31" s="53"/>
      <c r="BL31" s="147"/>
      <c r="BM31" s="53"/>
      <c r="BN31" s="49"/>
      <c r="BP31" s="53"/>
      <c r="BQ31" s="53"/>
      <c r="BR31" s="50"/>
      <c r="BS31" s="48"/>
      <c r="BT31" s="48"/>
      <c r="BU31" s="48"/>
      <c r="BV31" s="48"/>
      <c r="BW31" s="48"/>
      <c r="BX31" s="48"/>
      <c r="BY31" s="48"/>
      <c r="BZ31" s="48"/>
    </row>
    <row r="32" spans="1:78" ht="14.25">
      <c r="A32" s="6">
        <f>A31+1</f>
        <v>5</v>
      </c>
      <c r="B32" s="113" t="s">
        <v>82</v>
      </c>
      <c r="C32" s="19">
        <v>1</v>
      </c>
      <c r="D32" s="18"/>
      <c r="E32" s="19"/>
      <c r="F32" s="19"/>
      <c r="G32" s="19"/>
      <c r="H32" s="19"/>
      <c r="I32" s="17"/>
      <c r="J32" s="20"/>
      <c r="K32" s="6"/>
      <c r="L32" s="51"/>
      <c r="M32" s="51"/>
      <c r="N32" s="51"/>
      <c r="O32" s="51"/>
      <c r="P32" s="51"/>
      <c r="Q32" s="51"/>
      <c r="R32" s="51"/>
      <c r="S32" s="51"/>
      <c r="T32" s="51"/>
      <c r="U32" s="51"/>
      <c r="V32" s="51"/>
      <c r="W32" s="51"/>
      <c r="X32" s="51"/>
      <c r="Y32" s="51"/>
      <c r="Z32" s="48">
        <f>SUM(AB32:BQ32)</f>
        <v>2256001</v>
      </c>
      <c r="AA32" s="52" t="s">
        <v>69</v>
      </c>
      <c r="AB32" s="48">
        <v>360000</v>
      </c>
      <c r="AC32" s="51">
        <v>360000</v>
      </c>
      <c r="AD32" s="200" t="s">
        <v>182</v>
      </c>
      <c r="AE32" s="223">
        <v>1</v>
      </c>
      <c r="AF32" s="255" t="s">
        <v>229</v>
      </c>
      <c r="AG32" s="53">
        <v>344000</v>
      </c>
      <c r="AH32" s="53">
        <v>382000</v>
      </c>
      <c r="AI32" s="53">
        <v>360000</v>
      </c>
      <c r="AJ32" s="54">
        <v>216000</v>
      </c>
      <c r="AK32" s="54">
        <v>153000</v>
      </c>
      <c r="AL32" s="60">
        <v>81000</v>
      </c>
      <c r="AO32" s="49"/>
      <c r="AP32" s="49"/>
      <c r="AQ32" s="49"/>
      <c r="AR32" s="49"/>
      <c r="AS32" s="53"/>
      <c r="AT32" s="49"/>
      <c r="AU32" s="49"/>
      <c r="AX32" s="49"/>
      <c r="AY32" s="49"/>
      <c r="AZ32" s="49"/>
      <c r="BA32" s="49"/>
      <c r="BB32" s="49"/>
      <c r="BC32" s="53"/>
      <c r="BD32" s="53"/>
      <c r="BE32" s="6"/>
      <c r="BF32" s="6"/>
      <c r="BG32" s="53"/>
      <c r="BH32" s="53"/>
      <c r="BI32" s="53"/>
      <c r="BJ32" s="53"/>
      <c r="BK32" s="53"/>
      <c r="BL32" s="147"/>
      <c r="BM32" s="53"/>
      <c r="BN32" s="49"/>
      <c r="BO32" s="49"/>
      <c r="BP32" s="49"/>
      <c r="BQ32" s="49"/>
      <c r="BR32" s="50"/>
      <c r="BS32" s="48"/>
      <c r="BT32" s="48"/>
      <c r="BU32" s="48"/>
      <c r="BV32" s="48"/>
      <c r="BW32" s="48"/>
      <c r="BX32" s="48"/>
      <c r="BY32" s="48"/>
      <c r="BZ32" s="48"/>
    </row>
    <row r="33" spans="1:78" ht="14.25">
      <c r="A33" s="6"/>
      <c r="B33" s="115"/>
      <c r="C33" s="29"/>
      <c r="D33" s="29"/>
      <c r="E33" s="29"/>
      <c r="F33" s="29"/>
      <c r="G33" s="29"/>
      <c r="H33" s="29"/>
      <c r="I33" s="32"/>
      <c r="J33" s="20"/>
      <c r="K33" s="6"/>
      <c r="L33" s="51"/>
      <c r="M33" s="51"/>
      <c r="N33" s="51"/>
      <c r="O33" s="51"/>
      <c r="P33" s="51"/>
      <c r="Q33" s="51"/>
      <c r="R33" s="51"/>
      <c r="S33" s="51"/>
      <c r="T33" s="51"/>
      <c r="U33" s="51"/>
      <c r="V33" s="51"/>
      <c r="W33" s="51"/>
      <c r="X33" s="51"/>
      <c r="Y33" s="51"/>
      <c r="Z33" s="48"/>
      <c r="AA33" s="52"/>
      <c r="AB33" s="48"/>
      <c r="AC33" s="51"/>
      <c r="AD33" s="200"/>
      <c r="AE33" s="29"/>
      <c r="AF33" s="205"/>
      <c r="AG33" s="53"/>
      <c r="AH33" s="53"/>
      <c r="AI33" s="53"/>
      <c r="AJ33" s="54"/>
      <c r="AK33" s="54"/>
      <c r="AL33" s="53"/>
      <c r="AO33" s="49"/>
      <c r="AP33" s="49"/>
      <c r="AQ33" s="49"/>
      <c r="AR33" s="49"/>
      <c r="AS33" s="53"/>
      <c r="AT33" s="49"/>
      <c r="AU33" s="49"/>
      <c r="AX33" s="49"/>
      <c r="AY33" s="49"/>
      <c r="AZ33" s="49"/>
      <c r="BA33" s="49"/>
      <c r="BB33" s="49"/>
      <c r="BC33" s="53"/>
      <c r="BD33" s="53"/>
      <c r="BE33" s="6"/>
      <c r="BF33" s="6"/>
      <c r="BG33" s="53"/>
      <c r="BH33" s="53"/>
      <c r="BI33" s="53"/>
      <c r="BJ33" s="53"/>
      <c r="BK33" s="53"/>
      <c r="BL33" s="147"/>
      <c r="BM33" s="53"/>
      <c r="BN33" s="49"/>
      <c r="BO33" s="49"/>
      <c r="BP33" s="49"/>
      <c r="BQ33" s="49"/>
      <c r="BR33" s="49"/>
      <c r="BS33" s="48"/>
      <c r="BT33" s="48"/>
      <c r="BU33" s="48"/>
      <c r="BV33" s="48"/>
      <c r="BW33" s="48"/>
      <c r="BX33" s="48"/>
      <c r="BY33" s="48"/>
      <c r="BZ33" s="48"/>
    </row>
    <row r="34" spans="2:65" ht="15">
      <c r="B34" s="120" t="s">
        <v>189</v>
      </c>
      <c r="BC34" s="6"/>
      <c r="BD34" s="6"/>
      <c r="BE34" s="6"/>
      <c r="BF34" s="6"/>
      <c r="BG34" s="6"/>
      <c r="BH34" s="6"/>
      <c r="BI34" s="6"/>
      <c r="BJ34" s="6"/>
      <c r="BK34" s="6"/>
      <c r="BM34" s="6"/>
    </row>
    <row r="35" spans="1:78" ht="12.75" customHeight="1">
      <c r="A35" s="6">
        <f>A22+1</f>
        <v>7</v>
      </c>
      <c r="B35" s="159" t="s">
        <v>118</v>
      </c>
      <c r="C35" s="19">
        <v>1</v>
      </c>
      <c r="D35" s="18">
        <v>2</v>
      </c>
      <c r="E35" s="19">
        <v>1</v>
      </c>
      <c r="F35" s="19">
        <v>6</v>
      </c>
      <c r="G35" s="19">
        <v>2</v>
      </c>
      <c r="H35" s="19">
        <v>2</v>
      </c>
      <c r="I35" s="6">
        <f>SUM(D35:H35)</f>
        <v>13</v>
      </c>
      <c r="J35" s="20">
        <f>$D$3*D35+$E$3*E35+$F$3*F35+$G$3*G35+$H$3*H35</f>
        <v>2850000</v>
      </c>
      <c r="K35" s="6"/>
      <c r="L35" s="51">
        <f aca="true" t="shared" si="1" ref="L35:X35">L$4</f>
        <v>75000</v>
      </c>
      <c r="M35" s="51">
        <f t="shared" si="1"/>
        <v>75000</v>
      </c>
      <c r="N35" s="51">
        <f t="shared" si="1"/>
        <v>150000</v>
      </c>
      <c r="O35" s="51">
        <f t="shared" si="1"/>
        <v>350000</v>
      </c>
      <c r="P35" s="51">
        <f t="shared" si="1"/>
        <v>350000</v>
      </c>
      <c r="Q35" s="51">
        <f t="shared" si="1"/>
        <v>350000</v>
      </c>
      <c r="R35" s="51">
        <f t="shared" si="1"/>
        <v>350000</v>
      </c>
      <c r="S35" s="51">
        <f t="shared" si="1"/>
        <v>350000</v>
      </c>
      <c r="T35" s="51">
        <f t="shared" si="1"/>
        <v>350000</v>
      </c>
      <c r="U35" s="51">
        <f t="shared" si="1"/>
        <v>150000</v>
      </c>
      <c r="V35" s="51">
        <f t="shared" si="1"/>
        <v>150000</v>
      </c>
      <c r="W35" s="51">
        <f t="shared" si="1"/>
        <v>75000</v>
      </c>
      <c r="X35" s="51">
        <f t="shared" si="1"/>
        <v>75000</v>
      </c>
      <c r="Y35" s="51">
        <f>SUM(L35:X35)</f>
        <v>2850000</v>
      </c>
      <c r="Z35" s="48">
        <f>SUM(AB35:BQ35)</f>
        <v>2695001</v>
      </c>
      <c r="AA35" s="52" t="s">
        <v>68</v>
      </c>
      <c r="AB35" s="48">
        <v>75000</v>
      </c>
      <c r="AC35" s="48">
        <v>75000</v>
      </c>
      <c r="AD35" s="200" t="s">
        <v>182</v>
      </c>
      <c r="AE35" s="223">
        <v>1</v>
      </c>
      <c r="AF35" s="256" t="s">
        <v>231</v>
      </c>
      <c r="AG35" s="163">
        <v>5000</v>
      </c>
      <c r="AH35" s="163">
        <v>100000</v>
      </c>
      <c r="AI35" s="163">
        <v>250000</v>
      </c>
      <c r="AJ35" s="163">
        <v>360000</v>
      </c>
      <c r="AK35" s="163">
        <v>360000</v>
      </c>
      <c r="AL35" s="163">
        <v>360000</v>
      </c>
      <c r="AM35" s="163">
        <v>360000</v>
      </c>
      <c r="AN35" s="163">
        <v>360000</v>
      </c>
      <c r="AO35" s="163">
        <v>250000</v>
      </c>
      <c r="AP35" s="163">
        <v>100000</v>
      </c>
      <c r="AQ35" s="163">
        <v>40000</v>
      </c>
      <c r="AR35" s="49"/>
      <c r="AS35" s="49"/>
      <c r="AT35" s="49"/>
      <c r="AU35" s="49"/>
      <c r="AV35" s="49"/>
      <c r="AW35" s="147"/>
      <c r="AX35" s="49"/>
      <c r="AY35" s="49"/>
      <c r="AZ35" s="49"/>
      <c r="BA35" s="49"/>
      <c r="BB35" s="49"/>
      <c r="BC35" s="53"/>
      <c r="BD35" s="53"/>
      <c r="BE35" s="53"/>
      <c r="BF35" s="53"/>
      <c r="BG35" s="53"/>
      <c r="BH35" s="53"/>
      <c r="BI35" s="53"/>
      <c r="BJ35" s="53"/>
      <c r="BK35" s="53"/>
      <c r="BL35" s="147"/>
      <c r="BM35" s="53"/>
      <c r="BN35" s="49"/>
      <c r="BO35" s="49"/>
      <c r="BP35" s="49"/>
      <c r="BQ35" s="49"/>
      <c r="BR35" s="50"/>
      <c r="BS35" s="48"/>
      <c r="BT35" s="48"/>
      <c r="BU35" s="48"/>
      <c r="BV35" s="48"/>
      <c r="BW35" s="48"/>
      <c r="BX35" s="48"/>
      <c r="BY35" s="48"/>
      <c r="BZ35" s="48"/>
    </row>
    <row r="36" spans="1:78" ht="12.75" customHeight="1">
      <c r="A36" s="6"/>
      <c r="B36" s="166" t="s">
        <v>117</v>
      </c>
      <c r="C36" s="27"/>
      <c r="D36" s="26"/>
      <c r="E36" s="27"/>
      <c r="F36" s="27"/>
      <c r="G36" s="27"/>
      <c r="H36" s="27"/>
      <c r="I36" s="6"/>
      <c r="J36" s="20"/>
      <c r="K36" s="6"/>
      <c r="L36" s="51"/>
      <c r="M36" s="51"/>
      <c r="N36" s="51"/>
      <c r="O36" s="51"/>
      <c r="P36" s="51"/>
      <c r="Q36" s="51"/>
      <c r="R36" s="51"/>
      <c r="S36" s="51"/>
      <c r="T36" s="51"/>
      <c r="U36" s="51"/>
      <c r="V36" s="51"/>
      <c r="W36" s="51"/>
      <c r="X36" s="51"/>
      <c r="Y36" s="51"/>
      <c r="Z36" s="48"/>
      <c r="AA36" s="52"/>
      <c r="AB36" s="48"/>
      <c r="AC36" s="48"/>
      <c r="AD36" s="200" t="s">
        <v>182</v>
      </c>
      <c r="AE36" s="224" t="s">
        <v>155</v>
      </c>
      <c r="AF36" s="256" t="s">
        <v>231</v>
      </c>
      <c r="AG36" s="163">
        <v>80000</v>
      </c>
      <c r="AH36" s="60">
        <v>75000</v>
      </c>
      <c r="AI36" s="60">
        <v>150000</v>
      </c>
      <c r="AJ36" s="60">
        <v>330000</v>
      </c>
      <c r="AK36" s="60">
        <v>330000</v>
      </c>
      <c r="AL36" s="60">
        <v>330000</v>
      </c>
      <c r="AM36" s="60">
        <v>330000</v>
      </c>
      <c r="AN36" s="60">
        <v>330000</v>
      </c>
      <c r="AO36" s="60">
        <v>200000</v>
      </c>
      <c r="AP36" s="163">
        <v>100000</v>
      </c>
      <c r="AQ36" s="163">
        <v>40000</v>
      </c>
      <c r="AR36" s="49"/>
      <c r="AS36" s="49"/>
      <c r="AT36" s="49"/>
      <c r="AU36" s="49"/>
      <c r="AV36" s="49"/>
      <c r="AW36" s="147"/>
      <c r="AX36" s="49"/>
      <c r="AY36" s="49"/>
      <c r="AZ36" s="49"/>
      <c r="BA36" s="49"/>
      <c r="BB36" s="49"/>
      <c r="BC36" s="49"/>
      <c r="BD36" s="49"/>
      <c r="BE36" s="49"/>
      <c r="BF36" s="49"/>
      <c r="BG36" s="49"/>
      <c r="BH36" s="49"/>
      <c r="BI36" s="49"/>
      <c r="BJ36" s="49"/>
      <c r="BK36" s="49"/>
      <c r="BL36" s="147"/>
      <c r="BM36" s="49"/>
      <c r="BN36" s="49"/>
      <c r="BO36" s="49"/>
      <c r="BP36" s="49"/>
      <c r="BQ36" s="49"/>
      <c r="BR36" s="50"/>
      <c r="BS36" s="48"/>
      <c r="BT36" s="48"/>
      <c r="BU36" s="48"/>
      <c r="BV36" s="48"/>
      <c r="BW36" s="48"/>
      <c r="BX36" s="48"/>
      <c r="BY36" s="48"/>
      <c r="BZ36" s="48"/>
    </row>
    <row r="37" spans="2:78" s="6" customFormat="1" ht="12.75" customHeight="1">
      <c r="B37" s="114"/>
      <c r="C37" s="27"/>
      <c r="D37" s="26"/>
      <c r="E37" s="27"/>
      <c r="F37" s="27"/>
      <c r="G37" s="27"/>
      <c r="H37" s="27"/>
      <c r="J37" s="20"/>
      <c r="L37" s="51"/>
      <c r="M37" s="51"/>
      <c r="N37" s="51"/>
      <c r="O37" s="51"/>
      <c r="P37" s="51"/>
      <c r="Q37" s="51"/>
      <c r="R37" s="51"/>
      <c r="S37" s="51"/>
      <c r="T37" s="51"/>
      <c r="U37" s="51"/>
      <c r="V37" s="51"/>
      <c r="W37" s="51"/>
      <c r="X37" s="51"/>
      <c r="Y37" s="51"/>
      <c r="Z37" s="51"/>
      <c r="AA37" s="57"/>
      <c r="AB37" s="51"/>
      <c r="AC37" s="51"/>
      <c r="AD37" s="200"/>
      <c r="AE37" s="224"/>
      <c r="AF37" s="205"/>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8"/>
      <c r="BS37" s="51"/>
      <c r="BT37" s="51"/>
      <c r="BU37" s="51"/>
      <c r="BV37" s="51"/>
      <c r="BW37" s="51"/>
      <c r="BX37" s="51"/>
      <c r="BY37" s="51"/>
      <c r="BZ37" s="51"/>
    </row>
    <row r="38" ht="14.25"/>
    <row r="39" spans="1:78" ht="12.75" customHeight="1">
      <c r="A39" s="6"/>
      <c r="B39" s="123"/>
      <c r="C39" s="28"/>
      <c r="D39" s="12"/>
      <c r="E39" s="28"/>
      <c r="F39" s="28"/>
      <c r="G39" s="28"/>
      <c r="H39" s="28"/>
      <c r="I39" s="6"/>
      <c r="J39" s="20"/>
      <c r="K39" s="6"/>
      <c r="L39" s="51"/>
      <c r="M39" s="15"/>
      <c r="N39" s="51"/>
      <c r="O39" s="51"/>
      <c r="P39" s="51"/>
      <c r="Q39" s="51"/>
      <c r="R39" s="51"/>
      <c r="S39" s="51"/>
      <c r="T39" s="51"/>
      <c r="U39" s="51"/>
      <c r="V39" s="51"/>
      <c r="W39" s="51"/>
      <c r="X39" s="51"/>
      <c r="Y39" s="51"/>
      <c r="Z39" s="51"/>
      <c r="AA39" s="51"/>
      <c r="AB39" s="6"/>
      <c r="AC39" s="51"/>
      <c r="AD39" s="200"/>
      <c r="AE39" s="225"/>
      <c r="AF39" s="205"/>
      <c r="AG39" s="53"/>
      <c r="AH39" s="53"/>
      <c r="AI39" s="53"/>
      <c r="AJ39" s="53"/>
      <c r="AK39" s="53"/>
      <c r="AL39" s="53"/>
      <c r="AM39" s="53"/>
      <c r="AN39" s="53"/>
      <c r="AO39" s="53"/>
      <c r="AP39" s="53"/>
      <c r="AQ39" s="53"/>
      <c r="AR39" s="53"/>
      <c r="AS39" s="53"/>
      <c r="AT39" s="53"/>
      <c r="AU39" s="53"/>
      <c r="AV39" s="53"/>
      <c r="AW39" s="147"/>
      <c r="AX39" s="53"/>
      <c r="AY39" s="53"/>
      <c r="AZ39" s="53"/>
      <c r="BA39" s="53"/>
      <c r="BB39" s="53"/>
      <c r="BC39" s="53"/>
      <c r="BD39" s="53"/>
      <c r="BE39" s="53"/>
      <c r="BF39" s="53"/>
      <c r="BG39" s="53"/>
      <c r="BH39" s="53"/>
      <c r="BI39" s="53"/>
      <c r="BJ39" s="53"/>
      <c r="BK39" s="53"/>
      <c r="BL39" s="147"/>
      <c r="BM39" s="53"/>
      <c r="BN39" s="53"/>
      <c r="BO39" s="53"/>
      <c r="BP39" s="53"/>
      <c r="BQ39" s="53"/>
      <c r="BR39" s="58"/>
      <c r="BS39" s="48"/>
      <c r="BT39" s="51"/>
      <c r="BU39" s="51"/>
      <c r="BV39" s="51"/>
      <c r="BW39" s="51"/>
      <c r="BX39" s="51"/>
      <c r="BY39" s="51"/>
      <c r="BZ39" s="48"/>
    </row>
    <row r="40" spans="1:78" ht="12.75" customHeight="1">
      <c r="A40" s="6" t="e">
        <f>#REF!+1</f>
        <v>#REF!</v>
      </c>
      <c r="B40" s="124" t="s">
        <v>183</v>
      </c>
      <c r="C40" s="28">
        <v>1</v>
      </c>
      <c r="D40" s="12">
        <v>2</v>
      </c>
      <c r="E40" s="28">
        <v>1</v>
      </c>
      <c r="F40" s="28">
        <v>3</v>
      </c>
      <c r="G40" s="28">
        <v>2</v>
      </c>
      <c r="H40" s="28">
        <v>2</v>
      </c>
      <c r="I40" s="6">
        <f>SUM(D40:H40)</f>
        <v>10</v>
      </c>
      <c r="J40" s="20">
        <f>$D$3*D40+$E$3*E40+$F$3*F40+$G$3*G40+$H$3*H40</f>
        <v>1800000</v>
      </c>
      <c r="K40" s="6"/>
      <c r="L40" s="51">
        <f aca="true" t="shared" si="2" ref="L40:Q40">L$4</f>
        <v>75000</v>
      </c>
      <c r="M40" s="51">
        <f t="shared" si="2"/>
        <v>75000</v>
      </c>
      <c r="N40" s="51">
        <f t="shared" si="2"/>
        <v>150000</v>
      </c>
      <c r="O40" s="51">
        <f t="shared" si="2"/>
        <v>350000</v>
      </c>
      <c r="P40" s="51">
        <f t="shared" si="2"/>
        <v>350000</v>
      </c>
      <c r="Q40" s="51">
        <f t="shared" si="2"/>
        <v>350000</v>
      </c>
      <c r="R40" s="51"/>
      <c r="S40" s="51"/>
      <c r="T40" s="51"/>
      <c r="U40" s="51">
        <f>U$4</f>
        <v>150000</v>
      </c>
      <c r="V40" s="51">
        <f>V$4</f>
        <v>150000</v>
      </c>
      <c r="W40" s="51">
        <f>W$4</f>
        <v>75000</v>
      </c>
      <c r="X40" s="51">
        <f>X$4</f>
        <v>75000</v>
      </c>
      <c r="Y40" s="51"/>
      <c r="Z40" s="51">
        <f>SUM(AB40:BQ40)</f>
        <v>875001</v>
      </c>
      <c r="AA40" s="57" t="s">
        <v>88</v>
      </c>
      <c r="AB40" s="51">
        <v>50000</v>
      </c>
      <c r="AC40" s="51">
        <v>50000</v>
      </c>
      <c r="AD40" s="200" t="s">
        <v>182</v>
      </c>
      <c r="AE40" s="225">
        <v>1</v>
      </c>
      <c r="AF40" s="255" t="s">
        <v>229</v>
      </c>
      <c r="AG40" s="53">
        <v>150000</v>
      </c>
      <c r="AH40" s="53">
        <v>150000</v>
      </c>
      <c r="AI40" s="53">
        <v>150000</v>
      </c>
      <c r="AJ40" s="53">
        <v>150000</v>
      </c>
      <c r="AK40" s="53">
        <v>100000</v>
      </c>
      <c r="AL40" s="53">
        <v>75000</v>
      </c>
      <c r="AM40" s="53"/>
      <c r="AN40" s="53"/>
      <c r="AO40" s="53"/>
      <c r="AP40" s="53" t="s">
        <v>34</v>
      </c>
      <c r="AQ40" s="53"/>
      <c r="AR40" s="53"/>
      <c r="AS40" s="53"/>
      <c r="AT40" s="53"/>
      <c r="AU40" s="53"/>
      <c r="AV40" s="53"/>
      <c r="AW40" s="147"/>
      <c r="AX40" s="53"/>
      <c r="AY40" s="53"/>
      <c r="AZ40" s="53"/>
      <c r="BA40" s="53"/>
      <c r="BB40" s="53"/>
      <c r="BC40" s="53"/>
      <c r="BD40" s="53"/>
      <c r="BE40" s="53"/>
      <c r="BF40" s="53"/>
      <c r="BG40" s="53"/>
      <c r="BH40" s="53"/>
      <c r="BI40" s="53"/>
      <c r="BJ40" s="53"/>
      <c r="BK40" s="53"/>
      <c r="BL40" s="147"/>
      <c r="BM40" s="53"/>
      <c r="BN40" s="53"/>
      <c r="BO40" s="53"/>
      <c r="BP40" s="53"/>
      <c r="BQ40" s="53"/>
      <c r="BR40" s="58"/>
      <c r="BS40" s="48"/>
      <c r="BT40" s="51"/>
      <c r="BX40" s="51"/>
      <c r="BY40" s="51"/>
      <c r="BZ40" s="48"/>
    </row>
    <row r="41" spans="1:78" ht="12.75" customHeight="1">
      <c r="A41" s="6"/>
      <c r="B41" s="125" t="s">
        <v>236</v>
      </c>
      <c r="C41" s="27"/>
      <c r="D41" s="22"/>
      <c r="E41" s="24"/>
      <c r="F41" s="24"/>
      <c r="G41" s="29"/>
      <c r="H41" s="24"/>
      <c r="I41" s="6"/>
      <c r="J41" s="20"/>
      <c r="K41" s="6"/>
      <c r="L41" s="51"/>
      <c r="M41" s="51"/>
      <c r="N41" s="51"/>
      <c r="O41" s="51"/>
      <c r="P41" s="51"/>
      <c r="Q41" s="51"/>
      <c r="R41" s="51"/>
      <c r="S41" s="51"/>
      <c r="T41" s="51"/>
      <c r="U41" s="51"/>
      <c r="V41" s="51"/>
      <c r="W41" s="51"/>
      <c r="X41" s="51"/>
      <c r="Y41" s="51"/>
      <c r="Z41" s="48"/>
      <c r="AA41" s="48"/>
      <c r="AC41" s="48"/>
      <c r="AD41" s="205" t="s">
        <v>181</v>
      </c>
      <c r="AE41" s="172"/>
      <c r="AF41" s="257" t="s">
        <v>232</v>
      </c>
      <c r="AG41" s="53">
        <v>50000</v>
      </c>
      <c r="AH41" s="49"/>
      <c r="AI41" s="49"/>
      <c r="AJ41" s="49"/>
      <c r="AK41" s="49"/>
      <c r="AL41" s="49"/>
      <c r="AM41" s="49"/>
      <c r="AN41" s="49"/>
      <c r="AO41" s="49"/>
      <c r="AP41" s="49"/>
      <c r="AQ41" s="49"/>
      <c r="AR41" s="49"/>
      <c r="AS41" s="49"/>
      <c r="AT41" s="49"/>
      <c r="AU41" s="49"/>
      <c r="AV41" s="49" t="s">
        <v>34</v>
      </c>
      <c r="AW41" s="147"/>
      <c r="AX41" s="49"/>
      <c r="AY41" s="49"/>
      <c r="AZ41" s="49"/>
      <c r="BA41" s="49"/>
      <c r="BB41" s="49"/>
      <c r="BC41" s="49"/>
      <c r="BD41" s="49"/>
      <c r="BE41" s="49"/>
      <c r="BF41" s="49"/>
      <c r="BG41" s="49"/>
      <c r="BH41" s="49"/>
      <c r="BI41" s="49"/>
      <c r="BJ41" s="49"/>
      <c r="BK41" s="49"/>
      <c r="BL41" s="147"/>
      <c r="BM41" s="49"/>
      <c r="BN41" s="49"/>
      <c r="BO41" s="49"/>
      <c r="BP41" s="49"/>
      <c r="BQ41" s="49"/>
      <c r="BR41" s="50"/>
      <c r="BS41" s="48"/>
      <c r="BT41" s="48"/>
      <c r="BU41" s="48"/>
      <c r="BV41" s="48"/>
      <c r="BW41" s="48"/>
      <c r="BX41" s="48"/>
      <c r="BY41" s="48"/>
      <c r="BZ41" s="48"/>
    </row>
    <row r="42" spans="1:78" ht="12.75" customHeight="1">
      <c r="A42" s="6"/>
      <c r="B42" s="113" t="s">
        <v>107</v>
      </c>
      <c r="C42" s="108">
        <v>2</v>
      </c>
      <c r="D42" s="109">
        <v>2</v>
      </c>
      <c r="E42" s="108">
        <v>1</v>
      </c>
      <c r="F42" s="108">
        <v>4</v>
      </c>
      <c r="G42" s="108">
        <v>2</v>
      </c>
      <c r="H42" s="108">
        <v>2</v>
      </c>
      <c r="I42" s="73">
        <f>SUM(D42:H42)</f>
        <v>11</v>
      </c>
      <c r="J42" s="106">
        <f>$D$3*D42+$E$3*E42+$F$3*F42+$G$3*G42+$H$3*H42</f>
        <v>2150000</v>
      </c>
      <c r="K42" s="73"/>
      <c r="L42" s="62">
        <f aca="true" t="shared" si="3" ref="L42:R42">L$4</f>
        <v>75000</v>
      </c>
      <c r="M42" s="62">
        <f t="shared" si="3"/>
        <v>75000</v>
      </c>
      <c r="N42" s="62">
        <f t="shared" si="3"/>
        <v>150000</v>
      </c>
      <c r="O42" s="62">
        <f t="shared" si="3"/>
        <v>350000</v>
      </c>
      <c r="P42" s="62">
        <f t="shared" si="3"/>
        <v>350000</v>
      </c>
      <c r="Q42" s="62">
        <f t="shared" si="3"/>
        <v>350000</v>
      </c>
      <c r="R42" s="62">
        <f t="shared" si="3"/>
        <v>350000</v>
      </c>
      <c r="S42" s="62"/>
      <c r="T42" s="62"/>
      <c r="U42" s="62">
        <f>U$4</f>
        <v>150000</v>
      </c>
      <c r="V42" s="62">
        <f>V$4</f>
        <v>150000</v>
      </c>
      <c r="W42" s="62">
        <f>W$4</f>
        <v>75000</v>
      </c>
      <c r="X42" s="62">
        <f>X$4</f>
        <v>75000</v>
      </c>
      <c r="Y42" s="62">
        <f>SUM(L42:X42)</f>
        <v>2150000</v>
      </c>
      <c r="Z42" s="62">
        <f>SUM(AB42:BQ42)</f>
        <v>865002</v>
      </c>
      <c r="AA42" s="110" t="s">
        <v>87</v>
      </c>
      <c r="AB42" s="62"/>
      <c r="AC42" s="62"/>
      <c r="AD42" s="200" t="s">
        <v>182</v>
      </c>
      <c r="AE42" s="223">
        <v>2</v>
      </c>
      <c r="AF42" s="256" t="s">
        <v>231</v>
      </c>
      <c r="AG42" s="53"/>
      <c r="AH42" s="55">
        <v>80000</v>
      </c>
      <c r="AI42" s="49"/>
      <c r="AJ42" s="49"/>
      <c r="AK42" s="53"/>
      <c r="AL42" s="53"/>
      <c r="AM42" s="53"/>
      <c r="AN42" s="60">
        <v>10000</v>
      </c>
      <c r="AO42" s="60">
        <v>150000</v>
      </c>
      <c r="AP42" s="60">
        <v>150000</v>
      </c>
      <c r="AQ42" s="60">
        <v>150000</v>
      </c>
      <c r="AR42" s="60">
        <v>150000</v>
      </c>
      <c r="AS42" s="60">
        <v>100000</v>
      </c>
      <c r="AT42" s="60">
        <v>75000</v>
      </c>
      <c r="AX42" s="49"/>
      <c r="AY42" s="49"/>
      <c r="AZ42" s="49"/>
      <c r="BA42" s="49"/>
      <c r="BC42" s="49"/>
      <c r="BD42" s="49"/>
      <c r="BI42" s="49"/>
      <c r="BJ42" s="49"/>
      <c r="BK42" s="49"/>
      <c r="BL42" s="147"/>
      <c r="BM42" s="49"/>
      <c r="BN42" s="49"/>
      <c r="BO42" s="49"/>
      <c r="BP42" s="49"/>
      <c r="BQ42" s="49"/>
      <c r="BR42" s="50"/>
      <c r="BS42" s="48"/>
      <c r="BT42" s="48"/>
      <c r="BU42" s="48"/>
      <c r="BV42" s="48"/>
      <c r="BW42" s="48"/>
      <c r="BX42" s="48"/>
      <c r="BY42" s="48"/>
      <c r="BZ42" s="48"/>
    </row>
    <row r="43" spans="1:78" ht="12.75" customHeight="1">
      <c r="A43" s="6"/>
      <c r="B43" s="113"/>
      <c r="C43" s="108"/>
      <c r="D43" s="109"/>
      <c r="E43" s="108"/>
      <c r="F43" s="108"/>
      <c r="G43" s="108"/>
      <c r="H43" s="108"/>
      <c r="I43" s="73"/>
      <c r="J43" s="106"/>
      <c r="K43" s="73"/>
      <c r="L43" s="62"/>
      <c r="M43" s="62"/>
      <c r="N43" s="62"/>
      <c r="O43" s="62"/>
      <c r="P43" s="62"/>
      <c r="Q43" s="62"/>
      <c r="R43" s="62"/>
      <c r="S43" s="62"/>
      <c r="T43" s="62"/>
      <c r="U43" s="62"/>
      <c r="V43" s="62"/>
      <c r="W43" s="62"/>
      <c r="X43" s="62"/>
      <c r="Y43" s="62"/>
      <c r="Z43" s="62"/>
      <c r="AA43" s="110"/>
      <c r="AB43" s="62"/>
      <c r="AC43" s="62"/>
      <c r="AD43" s="200"/>
      <c r="AE43" s="223"/>
      <c r="AF43" s="205"/>
      <c r="AG43" s="53"/>
      <c r="AH43" s="54"/>
      <c r="AI43" s="49"/>
      <c r="AJ43" s="49"/>
      <c r="AK43" s="53"/>
      <c r="AL43" s="53"/>
      <c r="AM43" s="53"/>
      <c r="AN43" s="54"/>
      <c r="AO43" s="54"/>
      <c r="AP43" s="54"/>
      <c r="AQ43" s="54"/>
      <c r="AR43" s="53"/>
      <c r="AS43" s="49"/>
      <c r="AT43" s="49"/>
      <c r="AU43" s="49"/>
      <c r="AV43" s="49"/>
      <c r="AW43" s="147"/>
      <c r="AX43" s="49"/>
      <c r="AY43" s="49"/>
      <c r="AZ43" s="49"/>
      <c r="BA43" s="49"/>
      <c r="BB43" s="49"/>
      <c r="BC43" s="49"/>
      <c r="BD43" s="49"/>
      <c r="BI43" s="49"/>
      <c r="BJ43" s="49"/>
      <c r="BK43" s="49"/>
      <c r="BL43" s="147"/>
      <c r="BM43" s="49"/>
      <c r="BN43" s="49"/>
      <c r="BO43" s="49"/>
      <c r="BP43" s="49"/>
      <c r="BQ43" s="49"/>
      <c r="BR43" s="50"/>
      <c r="BS43" s="48"/>
      <c r="BT43" s="48"/>
      <c r="BU43" s="48"/>
      <c r="BV43" s="48"/>
      <c r="BW43" s="48"/>
      <c r="BX43" s="48"/>
      <c r="BY43" s="48"/>
      <c r="BZ43" s="48"/>
    </row>
    <row r="44" spans="1:78" ht="12.75" customHeight="1">
      <c r="A44" s="6" t="e">
        <f>A19+1</f>
        <v>#REF!</v>
      </c>
      <c r="B44" s="159" t="s">
        <v>211</v>
      </c>
      <c r="C44" s="19">
        <v>2</v>
      </c>
      <c r="D44" s="18">
        <v>2</v>
      </c>
      <c r="E44" s="19">
        <v>1</v>
      </c>
      <c r="F44" s="19">
        <v>6</v>
      </c>
      <c r="G44" s="19">
        <v>2</v>
      </c>
      <c r="H44" s="19">
        <v>2</v>
      </c>
      <c r="I44" s="17">
        <f aca="true" t="shared" si="4" ref="I44:I49">SUM(D44:H44)</f>
        <v>13</v>
      </c>
      <c r="J44" s="20">
        <f aca="true" t="shared" si="5" ref="J44:J49">$D$3*D44+$E$3*E44+$F$3*F44+$G$3*G44+$H$3*H44</f>
        <v>2850000</v>
      </c>
      <c r="K44" s="6"/>
      <c r="L44" s="51">
        <f aca="true" t="shared" si="6" ref="L44:P48">L$4</f>
        <v>75000</v>
      </c>
      <c r="M44" s="51">
        <f t="shared" si="6"/>
        <v>75000</v>
      </c>
      <c r="N44" s="51">
        <f t="shared" si="6"/>
        <v>150000</v>
      </c>
      <c r="O44" s="51">
        <f t="shared" si="6"/>
        <v>350000</v>
      </c>
      <c r="P44" s="51">
        <f t="shared" si="6"/>
        <v>350000</v>
      </c>
      <c r="Q44" s="51">
        <f>Q$4</f>
        <v>350000</v>
      </c>
      <c r="R44" s="51">
        <f>R$4</f>
        <v>350000</v>
      </c>
      <c r="S44" s="51">
        <f>S$4</f>
        <v>350000</v>
      </c>
      <c r="T44" s="51">
        <f>T$4</f>
        <v>350000</v>
      </c>
      <c r="U44" s="51">
        <f aca="true" t="shared" si="7" ref="U44:X48">U$4</f>
        <v>150000</v>
      </c>
      <c r="V44" s="51">
        <f t="shared" si="7"/>
        <v>150000</v>
      </c>
      <c r="W44" s="51">
        <f t="shared" si="7"/>
        <v>75000</v>
      </c>
      <c r="X44" s="51">
        <f t="shared" si="7"/>
        <v>75000</v>
      </c>
      <c r="Y44" s="51">
        <f aca="true" t="shared" si="8" ref="Y44:Y49">SUM(L44:X44)</f>
        <v>2850000</v>
      </c>
      <c r="Z44" s="51">
        <f>SUM(AG44:BQ44)</f>
        <v>2565000</v>
      </c>
      <c r="AA44" s="59" t="s">
        <v>88</v>
      </c>
      <c r="AB44" s="51">
        <v>75000</v>
      </c>
      <c r="AC44" s="51">
        <v>75000</v>
      </c>
      <c r="AD44" s="200" t="s">
        <v>182</v>
      </c>
      <c r="AE44" s="223">
        <v>2</v>
      </c>
      <c r="AF44" s="255" t="s">
        <v>229</v>
      </c>
      <c r="AG44" s="163">
        <v>25000</v>
      </c>
      <c r="AH44" s="163">
        <v>100000</v>
      </c>
      <c r="AI44" s="163">
        <v>250000</v>
      </c>
      <c r="AJ44" s="163">
        <v>360000</v>
      </c>
      <c r="AK44" s="163">
        <v>360000</v>
      </c>
      <c r="AL44" s="163">
        <v>360000</v>
      </c>
      <c r="AM44" s="163">
        <v>360000</v>
      </c>
      <c r="AN44" s="163">
        <v>360000</v>
      </c>
      <c r="AO44" s="163">
        <v>250000</v>
      </c>
      <c r="AP44" s="163">
        <v>100000</v>
      </c>
      <c r="AQ44" s="163">
        <v>40000</v>
      </c>
      <c r="AR44" s="53"/>
      <c r="AS44" s="53"/>
      <c r="AT44" s="53"/>
      <c r="AU44" s="53"/>
      <c r="AV44" s="53"/>
      <c r="AW44" s="147"/>
      <c r="AX44" s="53"/>
      <c r="AY44" s="53"/>
      <c r="AZ44" s="53"/>
      <c r="BA44" s="53"/>
      <c r="BB44" s="53"/>
      <c r="BC44" s="53"/>
      <c r="BD44" s="53"/>
      <c r="BE44" s="53"/>
      <c r="BF44" s="53"/>
      <c r="BG44" s="53"/>
      <c r="BH44" s="53"/>
      <c r="BI44" s="53"/>
      <c r="BJ44" s="53"/>
      <c r="BK44" s="53"/>
      <c r="BL44" s="147"/>
      <c r="BM44" s="53"/>
      <c r="BN44" s="53"/>
      <c r="BO44" s="53"/>
      <c r="BP44" s="53"/>
      <c r="BQ44" s="53"/>
      <c r="BR44" s="58"/>
      <c r="BS44" s="48"/>
      <c r="BT44" s="51"/>
      <c r="BU44" s="51"/>
      <c r="BV44" s="51"/>
      <c r="BW44" s="51"/>
      <c r="BX44" s="51"/>
      <c r="BY44" s="51"/>
      <c r="BZ44" s="48"/>
    </row>
    <row r="45" spans="1:78" ht="12.75" customHeight="1">
      <c r="A45" s="6" t="e">
        <f>A20+1</f>
        <v>#REF!</v>
      </c>
      <c r="B45" s="160" t="s">
        <v>212</v>
      </c>
      <c r="C45" s="24">
        <v>2</v>
      </c>
      <c r="D45" s="22">
        <v>2</v>
      </c>
      <c r="E45" s="24">
        <v>1</v>
      </c>
      <c r="F45" s="24">
        <v>2</v>
      </c>
      <c r="G45" s="24">
        <v>2</v>
      </c>
      <c r="H45" s="24">
        <v>2</v>
      </c>
      <c r="I45" s="6">
        <f t="shared" si="4"/>
        <v>9</v>
      </c>
      <c r="J45" s="20">
        <f t="shared" si="5"/>
        <v>1450000</v>
      </c>
      <c r="K45" s="6"/>
      <c r="L45" s="51">
        <f t="shared" si="6"/>
        <v>75000</v>
      </c>
      <c r="M45" s="51">
        <f t="shared" si="6"/>
        <v>75000</v>
      </c>
      <c r="N45" s="51">
        <f t="shared" si="6"/>
        <v>150000</v>
      </c>
      <c r="O45" s="51">
        <f t="shared" si="6"/>
        <v>350000</v>
      </c>
      <c r="P45" s="51">
        <f t="shared" si="6"/>
        <v>350000</v>
      </c>
      <c r="Q45" s="51"/>
      <c r="R45" s="51"/>
      <c r="S45" s="51"/>
      <c r="T45" s="51"/>
      <c r="U45" s="51">
        <f t="shared" si="7"/>
        <v>150000</v>
      </c>
      <c r="V45" s="51">
        <f t="shared" si="7"/>
        <v>150000</v>
      </c>
      <c r="W45" s="51">
        <f t="shared" si="7"/>
        <v>75000</v>
      </c>
      <c r="X45" s="51">
        <f t="shared" si="7"/>
        <v>75000</v>
      </c>
      <c r="Y45" s="51">
        <f t="shared" si="8"/>
        <v>1450000</v>
      </c>
      <c r="Z45" s="51">
        <f>SUM(AB45:BQ45)</f>
        <v>475002</v>
      </c>
      <c r="AA45" s="51"/>
      <c r="AB45" s="59"/>
      <c r="AC45" s="51"/>
      <c r="AD45" s="200" t="s">
        <v>182</v>
      </c>
      <c r="AE45" s="29">
        <v>2</v>
      </c>
      <c r="AF45" s="255" t="s">
        <v>229</v>
      </c>
      <c r="AG45" s="164"/>
      <c r="AH45" s="163">
        <v>50000</v>
      </c>
      <c r="AI45" s="163">
        <v>50000</v>
      </c>
      <c r="AJ45" s="163">
        <v>50000</v>
      </c>
      <c r="AK45" s="163">
        <v>50000</v>
      </c>
      <c r="AL45" s="163">
        <v>50000</v>
      </c>
      <c r="AM45" s="163">
        <v>50000</v>
      </c>
      <c r="AN45" s="163">
        <v>50000</v>
      </c>
      <c r="AO45" s="163">
        <v>50000</v>
      </c>
      <c r="AP45" s="163">
        <v>50000</v>
      </c>
      <c r="AQ45" s="163">
        <v>25000</v>
      </c>
      <c r="AR45" s="1" t="s">
        <v>34</v>
      </c>
      <c r="AT45" s="53"/>
      <c r="AU45" s="53"/>
      <c r="AV45" s="53"/>
      <c r="AW45" s="147"/>
      <c r="AX45" s="53"/>
      <c r="AY45" s="53"/>
      <c r="AZ45" s="53"/>
      <c r="BA45" s="53"/>
      <c r="BB45" s="53"/>
      <c r="BC45" s="53"/>
      <c r="BD45" s="53"/>
      <c r="BE45" s="53"/>
      <c r="BF45" s="53"/>
      <c r="BG45" s="53"/>
      <c r="BH45" s="53"/>
      <c r="BI45" s="53"/>
      <c r="BJ45" s="53"/>
      <c r="BK45" s="53"/>
      <c r="BL45" s="147"/>
      <c r="BM45" s="53"/>
      <c r="BN45" s="53"/>
      <c r="BO45" s="53"/>
      <c r="BP45" s="53"/>
      <c r="BQ45" s="53"/>
      <c r="BR45" s="58"/>
      <c r="BS45" s="48"/>
      <c r="BT45" s="51"/>
      <c r="BU45" s="51"/>
      <c r="BV45" s="51"/>
      <c r="BW45" s="51"/>
      <c r="BX45" s="51"/>
      <c r="BY45" s="51"/>
      <c r="BZ45" s="48"/>
    </row>
    <row r="46" spans="1:78" ht="12.75" customHeight="1">
      <c r="A46" s="6" t="e">
        <f>A45+1</f>
        <v>#REF!</v>
      </c>
      <c r="B46" s="160" t="s">
        <v>213</v>
      </c>
      <c r="C46" s="24">
        <v>2</v>
      </c>
      <c r="D46" s="22">
        <v>2</v>
      </c>
      <c r="E46" s="24">
        <v>1</v>
      </c>
      <c r="F46" s="24">
        <v>2</v>
      </c>
      <c r="G46" s="24">
        <v>2</v>
      </c>
      <c r="H46" s="24">
        <v>2</v>
      </c>
      <c r="I46" s="6">
        <f t="shared" si="4"/>
        <v>9</v>
      </c>
      <c r="J46" s="20">
        <f t="shared" si="5"/>
        <v>1450000</v>
      </c>
      <c r="K46" s="6"/>
      <c r="L46" s="51">
        <v>75000</v>
      </c>
      <c r="M46" s="51">
        <v>75000</v>
      </c>
      <c r="N46" s="51">
        <v>150000</v>
      </c>
      <c r="O46" s="51">
        <v>350000</v>
      </c>
      <c r="P46" s="51">
        <v>350000</v>
      </c>
      <c r="Q46" s="51"/>
      <c r="R46" s="51"/>
      <c r="S46" s="51"/>
      <c r="T46" s="51"/>
      <c r="U46" s="51">
        <v>150000</v>
      </c>
      <c r="V46" s="51">
        <v>150000</v>
      </c>
      <c r="W46" s="51">
        <v>75000</v>
      </c>
      <c r="X46" s="51">
        <v>75000</v>
      </c>
      <c r="Y46" s="51">
        <f t="shared" si="8"/>
        <v>1450000</v>
      </c>
      <c r="Z46" s="51">
        <f>SUM(AB46:BQ46)</f>
        <v>475002</v>
      </c>
      <c r="AA46" s="51"/>
      <c r="AB46" s="59"/>
      <c r="AC46" s="51"/>
      <c r="AD46" s="200" t="s">
        <v>182</v>
      </c>
      <c r="AE46" s="29">
        <v>2</v>
      </c>
      <c r="AF46" s="255" t="s">
        <v>229</v>
      </c>
      <c r="AG46" s="165"/>
      <c r="AH46" s="163">
        <v>50000</v>
      </c>
      <c r="AI46" s="163">
        <v>50000</v>
      </c>
      <c r="AJ46" s="163">
        <v>50000</v>
      </c>
      <c r="AK46" s="163">
        <v>50000</v>
      </c>
      <c r="AL46" s="163">
        <v>50000</v>
      </c>
      <c r="AM46" s="163">
        <v>50000</v>
      </c>
      <c r="AN46" s="163">
        <v>50000</v>
      </c>
      <c r="AO46" s="163">
        <v>50000</v>
      </c>
      <c r="AP46" s="163">
        <v>50000</v>
      </c>
      <c r="AQ46" s="163">
        <v>25000</v>
      </c>
      <c r="BB46" s="53"/>
      <c r="BC46" s="53"/>
      <c r="BD46" s="53"/>
      <c r="BE46" s="53"/>
      <c r="BF46" s="53"/>
      <c r="BG46" s="53"/>
      <c r="BH46" s="53"/>
      <c r="BI46" s="53"/>
      <c r="BJ46" s="53"/>
      <c r="BK46" s="53"/>
      <c r="BL46" s="147"/>
      <c r="BM46" s="53"/>
      <c r="BN46" s="53"/>
      <c r="BO46" s="53"/>
      <c r="BP46" s="53"/>
      <c r="BQ46" s="53"/>
      <c r="BR46" s="58"/>
      <c r="BS46" s="48"/>
      <c r="BT46" s="51"/>
      <c r="BU46" s="51"/>
      <c r="BV46" s="51"/>
      <c r="BW46" s="51"/>
      <c r="BX46" s="51"/>
      <c r="BY46" s="51"/>
      <c r="BZ46" s="48"/>
    </row>
    <row r="47" spans="1:78" ht="12.75" customHeight="1">
      <c r="A47" s="6" t="e">
        <f>A46+1</f>
        <v>#REF!</v>
      </c>
      <c r="B47" s="161" t="s">
        <v>135</v>
      </c>
      <c r="C47" s="19">
        <v>2</v>
      </c>
      <c r="D47" s="18">
        <v>2</v>
      </c>
      <c r="E47" s="19">
        <v>1</v>
      </c>
      <c r="F47" s="19">
        <v>6</v>
      </c>
      <c r="G47" s="19">
        <v>2</v>
      </c>
      <c r="H47" s="19">
        <v>2</v>
      </c>
      <c r="I47" s="6">
        <f t="shared" si="4"/>
        <v>13</v>
      </c>
      <c r="J47" s="20">
        <f t="shared" si="5"/>
        <v>2850000</v>
      </c>
      <c r="K47" s="6"/>
      <c r="L47" s="51">
        <v>75000</v>
      </c>
      <c r="M47" s="51">
        <v>75000</v>
      </c>
      <c r="N47" s="51">
        <v>150000</v>
      </c>
      <c r="O47" s="51">
        <v>350000</v>
      </c>
      <c r="P47" s="51">
        <v>350000</v>
      </c>
      <c r="Q47" s="51">
        <v>350000</v>
      </c>
      <c r="R47" s="51">
        <v>350000</v>
      </c>
      <c r="S47" s="51">
        <v>350000</v>
      </c>
      <c r="T47" s="51">
        <v>350000</v>
      </c>
      <c r="U47" s="51">
        <v>150000</v>
      </c>
      <c r="V47" s="51">
        <v>150000</v>
      </c>
      <c r="W47" s="51">
        <v>75000</v>
      </c>
      <c r="X47" s="51">
        <v>75000</v>
      </c>
      <c r="Y47" s="51">
        <f t="shared" si="8"/>
        <v>2850000</v>
      </c>
      <c r="Z47" s="51">
        <f>SUM(AB47:BQ47)</f>
        <v>2565002</v>
      </c>
      <c r="AA47" s="51"/>
      <c r="AB47" s="59"/>
      <c r="AC47" s="51"/>
      <c r="AD47" s="200" t="s">
        <v>182</v>
      </c>
      <c r="AE47" s="223">
        <v>2</v>
      </c>
      <c r="AF47" s="255" t="s">
        <v>229</v>
      </c>
      <c r="AG47" s="53"/>
      <c r="AH47" s="53"/>
      <c r="AI47" s="53"/>
      <c r="AJ47" s="53"/>
      <c r="AO47" s="76">
        <v>25000</v>
      </c>
      <c r="AP47" s="76">
        <v>100000</v>
      </c>
      <c r="AQ47" s="76">
        <v>250000</v>
      </c>
      <c r="AR47" s="76">
        <v>360000</v>
      </c>
      <c r="AS47" s="76">
        <v>360000</v>
      </c>
      <c r="AT47" s="76">
        <v>360000</v>
      </c>
      <c r="AU47" s="76">
        <v>360000</v>
      </c>
      <c r="AV47" s="76">
        <v>360000</v>
      </c>
      <c r="AW47" s="147">
        <v>250000</v>
      </c>
      <c r="AX47" s="76">
        <v>100000</v>
      </c>
      <c r="AY47" s="76">
        <v>40000</v>
      </c>
      <c r="AZ47" s="53"/>
      <c r="BA47" s="53"/>
      <c r="BB47" s="53"/>
      <c r="BC47" s="53"/>
      <c r="BD47" s="53"/>
      <c r="BE47" s="53"/>
      <c r="BF47" s="53"/>
      <c r="BG47" s="53"/>
      <c r="BH47" s="53"/>
      <c r="BI47" s="53"/>
      <c r="BJ47" s="53"/>
      <c r="BK47" s="53"/>
      <c r="BL47" s="147"/>
      <c r="BM47" s="53"/>
      <c r="BN47" s="53"/>
      <c r="BO47" s="53"/>
      <c r="BP47" s="53"/>
      <c r="BQ47" s="53"/>
      <c r="BR47" s="58"/>
      <c r="BS47" s="48"/>
      <c r="BT47" s="51"/>
      <c r="BU47" s="51"/>
      <c r="BV47" s="51"/>
      <c r="BW47" s="51"/>
      <c r="BX47" s="51"/>
      <c r="BY47" s="51"/>
      <c r="BZ47" s="48"/>
    </row>
    <row r="48" spans="1:78" ht="12.75" customHeight="1">
      <c r="A48" s="6" t="e">
        <f>A46+1</f>
        <v>#REF!</v>
      </c>
      <c r="B48" s="162" t="s">
        <v>214</v>
      </c>
      <c r="C48" s="24">
        <v>2</v>
      </c>
      <c r="D48" s="22">
        <v>2</v>
      </c>
      <c r="E48" s="24">
        <v>1</v>
      </c>
      <c r="F48" s="24">
        <v>2</v>
      </c>
      <c r="G48" s="24">
        <v>2</v>
      </c>
      <c r="H48" s="24">
        <v>2</v>
      </c>
      <c r="I48" s="6">
        <f t="shared" si="4"/>
        <v>9</v>
      </c>
      <c r="J48" s="20">
        <f t="shared" si="5"/>
        <v>1450000</v>
      </c>
      <c r="K48" s="6"/>
      <c r="L48" s="51">
        <f t="shared" si="6"/>
        <v>75000</v>
      </c>
      <c r="M48" s="51">
        <f t="shared" si="6"/>
        <v>75000</v>
      </c>
      <c r="N48" s="51">
        <f t="shared" si="6"/>
        <v>150000</v>
      </c>
      <c r="O48" s="51">
        <f t="shared" si="6"/>
        <v>350000</v>
      </c>
      <c r="P48" s="51">
        <f t="shared" si="6"/>
        <v>350000</v>
      </c>
      <c r="Q48" s="51"/>
      <c r="R48" s="51"/>
      <c r="S48" s="51"/>
      <c r="T48" s="51"/>
      <c r="U48" s="51">
        <f t="shared" si="7"/>
        <v>150000</v>
      </c>
      <c r="V48" s="51">
        <f t="shared" si="7"/>
        <v>150000</v>
      </c>
      <c r="W48" s="51">
        <f t="shared" si="7"/>
        <v>75000</v>
      </c>
      <c r="X48" s="51">
        <f t="shared" si="7"/>
        <v>75000</v>
      </c>
      <c r="Y48" s="51">
        <f t="shared" si="8"/>
        <v>1450000</v>
      </c>
      <c r="Z48" s="51">
        <f>SUM(AB48:BQ48)</f>
        <v>475002</v>
      </c>
      <c r="AA48" s="51"/>
      <c r="AB48" s="59"/>
      <c r="AC48" s="51"/>
      <c r="AD48" s="200" t="s">
        <v>182</v>
      </c>
      <c r="AE48" s="29">
        <v>2</v>
      </c>
      <c r="AF48" s="255" t="s">
        <v>229</v>
      </c>
      <c r="AG48" s="41"/>
      <c r="AH48" s="49"/>
      <c r="AI48" s="49"/>
      <c r="AJ48" s="49" t="s">
        <v>34</v>
      </c>
      <c r="AK48" s="49"/>
      <c r="AL48" s="49"/>
      <c r="AO48" s="77"/>
      <c r="AP48" s="76">
        <v>50000</v>
      </c>
      <c r="AQ48" s="76">
        <v>50000</v>
      </c>
      <c r="AR48" s="76">
        <v>50000</v>
      </c>
      <c r="AS48" s="76">
        <v>50000</v>
      </c>
      <c r="AT48" s="76">
        <v>50000</v>
      </c>
      <c r="AU48" s="76">
        <v>50000</v>
      </c>
      <c r="AV48" s="76">
        <v>50000</v>
      </c>
      <c r="AW48" s="147">
        <v>50000</v>
      </c>
      <c r="AX48" s="76">
        <v>50000</v>
      </c>
      <c r="AY48" s="76">
        <v>25000</v>
      </c>
      <c r="AZ48" s="53"/>
      <c r="BA48" s="53"/>
      <c r="BB48" s="53"/>
      <c r="BC48" s="53"/>
      <c r="BD48" s="53"/>
      <c r="BE48" s="53"/>
      <c r="BF48" s="53"/>
      <c r="BG48" s="53"/>
      <c r="BH48" s="53"/>
      <c r="BI48" s="53"/>
      <c r="BJ48" s="53"/>
      <c r="BK48" s="53"/>
      <c r="BL48" s="147"/>
      <c r="BM48" s="53"/>
      <c r="BN48" s="53"/>
      <c r="BO48" s="53"/>
      <c r="BP48" s="53"/>
      <c r="BQ48" s="53"/>
      <c r="BR48" s="58"/>
      <c r="BS48" s="48"/>
      <c r="BT48" s="51"/>
      <c r="BU48" s="51"/>
      <c r="BV48" s="51"/>
      <c r="BW48" s="51"/>
      <c r="BX48" s="51"/>
      <c r="BY48" s="51"/>
      <c r="BZ48" s="48"/>
    </row>
    <row r="49" spans="1:78" ht="12.75" customHeight="1">
      <c r="A49" s="6" t="e">
        <f>A48+1</f>
        <v>#REF!</v>
      </c>
      <c r="B49" s="162" t="s">
        <v>215</v>
      </c>
      <c r="C49" s="24">
        <v>2</v>
      </c>
      <c r="D49" s="22">
        <v>2</v>
      </c>
      <c r="E49" s="24">
        <v>1</v>
      </c>
      <c r="F49" s="24">
        <v>2</v>
      </c>
      <c r="G49" s="24">
        <v>2</v>
      </c>
      <c r="H49" s="24">
        <v>2</v>
      </c>
      <c r="I49" s="6">
        <f t="shared" si="4"/>
        <v>9</v>
      </c>
      <c r="J49" s="20">
        <f t="shared" si="5"/>
        <v>1450000</v>
      </c>
      <c r="K49" s="6"/>
      <c r="L49" s="51">
        <v>75000</v>
      </c>
      <c r="M49" s="51">
        <v>75000</v>
      </c>
      <c r="N49" s="51">
        <v>150000</v>
      </c>
      <c r="O49" s="51">
        <v>350000</v>
      </c>
      <c r="P49" s="51">
        <v>350000</v>
      </c>
      <c r="Q49" s="51"/>
      <c r="R49" s="51"/>
      <c r="S49" s="51"/>
      <c r="T49" s="51"/>
      <c r="U49" s="51">
        <v>150000</v>
      </c>
      <c r="V49" s="51">
        <v>150000</v>
      </c>
      <c r="W49" s="51">
        <v>75000</v>
      </c>
      <c r="X49" s="51">
        <v>75000</v>
      </c>
      <c r="Y49" s="51">
        <f t="shared" si="8"/>
        <v>1450000</v>
      </c>
      <c r="Z49" s="51">
        <f>SUM(AB49:BQ49)</f>
        <v>475002</v>
      </c>
      <c r="AA49" s="51"/>
      <c r="AB49" s="59"/>
      <c r="AC49" s="51"/>
      <c r="AD49" s="200" t="s">
        <v>182</v>
      </c>
      <c r="AE49" s="29">
        <v>2</v>
      </c>
      <c r="AF49" s="255" t="s">
        <v>229</v>
      </c>
      <c r="AG49" s="53"/>
      <c r="AH49" s="53"/>
      <c r="AI49" s="53"/>
      <c r="AJ49" s="53"/>
      <c r="AK49" s="53"/>
      <c r="AL49" s="53"/>
      <c r="AO49" s="78"/>
      <c r="AP49" s="76">
        <v>50000</v>
      </c>
      <c r="AQ49" s="76">
        <v>50000</v>
      </c>
      <c r="AR49" s="76">
        <v>50000</v>
      </c>
      <c r="AS49" s="76">
        <v>50000</v>
      </c>
      <c r="AT49" s="76">
        <v>50000</v>
      </c>
      <c r="AU49" s="76">
        <v>50000</v>
      </c>
      <c r="AV49" s="76">
        <v>50000</v>
      </c>
      <c r="AW49" s="147">
        <v>50000</v>
      </c>
      <c r="AX49" s="76">
        <v>50000</v>
      </c>
      <c r="AY49" s="76">
        <v>25000</v>
      </c>
      <c r="BB49" s="53"/>
      <c r="BC49" s="53"/>
      <c r="BD49" s="53"/>
      <c r="BE49" s="53"/>
      <c r="BF49" s="53"/>
      <c r="BG49" s="53"/>
      <c r="BH49" s="53"/>
      <c r="BI49" s="53"/>
      <c r="BJ49" s="53"/>
      <c r="BK49" s="53"/>
      <c r="BL49" s="147"/>
      <c r="BM49" s="53"/>
      <c r="BN49" s="53"/>
      <c r="BO49" s="53"/>
      <c r="BP49" s="53"/>
      <c r="BQ49" s="53"/>
      <c r="BR49" s="58"/>
      <c r="BS49" s="48"/>
      <c r="BT49" s="51"/>
      <c r="BU49" s="51"/>
      <c r="BV49" s="51"/>
      <c r="BW49" s="51"/>
      <c r="BX49" s="51"/>
      <c r="BY49" s="51"/>
      <c r="BZ49" s="48"/>
    </row>
    <row r="50" ht="14.25">
      <c r="B50" s="212" t="s">
        <v>34</v>
      </c>
    </row>
    <row r="51" spans="1:78" ht="12.75" customHeight="1">
      <c r="A51" s="6" t="e">
        <f>#REF!+1</f>
        <v>#REF!</v>
      </c>
      <c r="B51" s="126" t="s">
        <v>33</v>
      </c>
      <c r="C51" s="19">
        <v>2</v>
      </c>
      <c r="D51" s="18">
        <v>2</v>
      </c>
      <c r="E51" s="19">
        <v>1</v>
      </c>
      <c r="F51" s="19">
        <v>6</v>
      </c>
      <c r="G51" s="19">
        <v>2</v>
      </c>
      <c r="H51" s="19">
        <v>2</v>
      </c>
      <c r="I51" s="6">
        <f>SUM(D51:H51)</f>
        <v>13</v>
      </c>
      <c r="J51" s="20">
        <f>$D$3*D51+$E$3*E51+$F$3*F51+$G$3*G51+$H$3*H51</f>
        <v>2850000</v>
      </c>
      <c r="K51" s="6"/>
      <c r="L51" s="51">
        <f aca="true" t="shared" si="9" ref="L51:X51">L$4</f>
        <v>75000</v>
      </c>
      <c r="M51" s="51">
        <f t="shared" si="9"/>
        <v>75000</v>
      </c>
      <c r="N51" s="51">
        <f t="shared" si="9"/>
        <v>150000</v>
      </c>
      <c r="O51" s="51">
        <f t="shared" si="9"/>
        <v>350000</v>
      </c>
      <c r="P51" s="51">
        <f t="shared" si="9"/>
        <v>350000</v>
      </c>
      <c r="Q51" s="51">
        <f t="shared" si="9"/>
        <v>350000</v>
      </c>
      <c r="R51" s="51">
        <f t="shared" si="9"/>
        <v>350000</v>
      </c>
      <c r="S51" s="51">
        <f t="shared" si="9"/>
        <v>350000</v>
      </c>
      <c r="T51" s="51">
        <f t="shared" si="9"/>
        <v>350000</v>
      </c>
      <c r="U51" s="51">
        <f t="shared" si="9"/>
        <v>150000</v>
      </c>
      <c r="V51" s="51">
        <f t="shared" si="9"/>
        <v>150000</v>
      </c>
      <c r="W51" s="51">
        <f t="shared" si="9"/>
        <v>75000</v>
      </c>
      <c r="X51" s="51">
        <f t="shared" si="9"/>
        <v>75000</v>
      </c>
      <c r="Y51" s="51">
        <f>SUM(L51:X51)</f>
        <v>2850000</v>
      </c>
      <c r="Z51" s="51">
        <f>SUM(AB51:BQ51)</f>
        <v>2625002</v>
      </c>
      <c r="AA51" s="59" t="s">
        <v>86</v>
      </c>
      <c r="AB51" s="51"/>
      <c r="AC51" s="51">
        <v>75000</v>
      </c>
      <c r="AD51" s="200" t="s">
        <v>182</v>
      </c>
      <c r="AE51" s="223">
        <v>2</v>
      </c>
      <c r="AF51" s="255" t="s">
        <v>229</v>
      </c>
      <c r="AG51" s="53">
        <v>10000</v>
      </c>
      <c r="AH51" s="49">
        <v>100000</v>
      </c>
      <c r="AI51" s="49">
        <v>250000</v>
      </c>
      <c r="AJ51" s="49">
        <v>360000</v>
      </c>
      <c r="AK51" s="49">
        <v>360000</v>
      </c>
      <c r="AL51" s="49">
        <v>360000</v>
      </c>
      <c r="AM51" s="49">
        <v>360000</v>
      </c>
      <c r="AN51" s="49">
        <v>360000</v>
      </c>
      <c r="AO51" s="49">
        <v>250000</v>
      </c>
      <c r="AP51" s="49">
        <v>100000</v>
      </c>
      <c r="AQ51" s="49">
        <v>40000</v>
      </c>
      <c r="AR51" s="53"/>
      <c r="AS51" s="53"/>
      <c r="AT51" s="53"/>
      <c r="AU51" s="53"/>
      <c r="AV51" s="53"/>
      <c r="AW51" s="147"/>
      <c r="AX51" s="53"/>
      <c r="AY51" s="53"/>
      <c r="AZ51" s="53"/>
      <c r="BA51" s="53"/>
      <c r="BB51" s="53"/>
      <c r="BC51" s="53"/>
      <c r="BD51" s="53"/>
      <c r="BE51" s="53"/>
      <c r="BF51" s="53"/>
      <c r="BG51" s="53"/>
      <c r="BH51" s="53"/>
      <c r="BI51" s="53"/>
      <c r="BJ51" s="53"/>
      <c r="BK51" s="53"/>
      <c r="BL51" s="147"/>
      <c r="BM51" s="53"/>
      <c r="BN51" s="53"/>
      <c r="BO51" s="53"/>
      <c r="BP51" s="53"/>
      <c r="BQ51" s="53"/>
      <c r="BR51" s="58"/>
      <c r="BS51" s="48"/>
      <c r="BT51" s="51"/>
      <c r="BU51" s="51"/>
      <c r="BV51" s="51"/>
      <c r="BW51" s="51"/>
      <c r="BX51" s="51"/>
      <c r="BY51" s="51"/>
      <c r="BZ51" s="48"/>
    </row>
    <row r="52" spans="1:78" ht="12.75" customHeight="1">
      <c r="A52" s="6"/>
      <c r="B52" s="123"/>
      <c r="C52" s="28"/>
      <c r="D52" s="12"/>
      <c r="E52" s="28"/>
      <c r="F52" s="28"/>
      <c r="G52" s="28"/>
      <c r="H52" s="28"/>
      <c r="I52" s="6"/>
      <c r="J52" s="20"/>
      <c r="K52" s="6"/>
      <c r="L52" s="51"/>
      <c r="M52" s="51"/>
      <c r="N52" s="51"/>
      <c r="O52" s="51"/>
      <c r="P52" s="51"/>
      <c r="Q52" s="51"/>
      <c r="R52" s="51"/>
      <c r="S52" s="51"/>
      <c r="T52" s="51"/>
      <c r="U52" s="51"/>
      <c r="V52" s="51"/>
      <c r="W52" s="51"/>
      <c r="X52" s="51"/>
      <c r="Y52" s="51"/>
      <c r="Z52" s="51"/>
      <c r="AA52" s="59"/>
      <c r="AB52" s="51"/>
      <c r="AC52" s="51"/>
      <c r="AD52" s="200"/>
      <c r="AE52" s="225"/>
      <c r="AF52" s="205"/>
      <c r="AG52" s="53"/>
      <c r="AH52" s="49"/>
      <c r="AI52" s="49"/>
      <c r="AJ52" s="49"/>
      <c r="AK52" s="49"/>
      <c r="AL52" s="49"/>
      <c r="AM52" s="49"/>
      <c r="AN52" s="49"/>
      <c r="AO52" s="49"/>
      <c r="AP52" s="49"/>
      <c r="AQ52" s="49"/>
      <c r="AR52" s="53"/>
      <c r="AS52" s="53"/>
      <c r="AT52" s="53"/>
      <c r="AU52" s="53"/>
      <c r="AV52" s="53"/>
      <c r="AW52" s="147"/>
      <c r="AX52" s="53"/>
      <c r="AY52" s="53"/>
      <c r="AZ52" s="53"/>
      <c r="BA52" s="53"/>
      <c r="BB52" s="53"/>
      <c r="BC52" s="53"/>
      <c r="BD52" s="53"/>
      <c r="BE52" s="53"/>
      <c r="BF52" s="53"/>
      <c r="BG52" s="53"/>
      <c r="BH52" s="53"/>
      <c r="BI52" s="53"/>
      <c r="BJ52" s="53"/>
      <c r="BK52" s="53"/>
      <c r="BL52" s="147"/>
      <c r="BM52" s="53"/>
      <c r="BN52" s="53"/>
      <c r="BO52" s="53"/>
      <c r="BP52" s="53"/>
      <c r="BQ52" s="53"/>
      <c r="BR52" s="58"/>
      <c r="BS52" s="48"/>
      <c r="BT52" s="51"/>
      <c r="BU52" s="51"/>
      <c r="BV52" s="51"/>
      <c r="BW52" s="51"/>
      <c r="BX52" s="51"/>
      <c r="BY52" s="51"/>
      <c r="BZ52" s="48"/>
    </row>
    <row r="53" spans="1:78" ht="12.75" customHeight="1">
      <c r="A53" s="6" t="e">
        <f>A56+1</f>
        <v>#REF!</v>
      </c>
      <c r="B53" s="118" t="s">
        <v>93</v>
      </c>
      <c r="C53" s="28">
        <v>2</v>
      </c>
      <c r="D53" s="12">
        <v>1</v>
      </c>
      <c r="E53" s="28">
        <v>1</v>
      </c>
      <c r="F53" s="28">
        <v>6</v>
      </c>
      <c r="G53" s="28">
        <v>2</v>
      </c>
      <c r="H53" s="28">
        <v>2</v>
      </c>
      <c r="I53" s="6">
        <f>SUM(D53:H53)</f>
        <v>12</v>
      </c>
      <c r="J53" s="20">
        <f>$D$3*D53+$E$3*E53+$F$3*F53+$G$3*G53+$H$3*H53</f>
        <v>2775000</v>
      </c>
      <c r="K53" s="6"/>
      <c r="L53" s="51">
        <v>75000</v>
      </c>
      <c r="M53" s="51"/>
      <c r="N53" s="51">
        <v>150000</v>
      </c>
      <c r="O53" s="51">
        <v>350000</v>
      </c>
      <c r="P53" s="51">
        <v>350000</v>
      </c>
      <c r="Q53" s="51">
        <v>350000</v>
      </c>
      <c r="R53" s="51">
        <v>350000</v>
      </c>
      <c r="S53" s="51">
        <v>350000</v>
      </c>
      <c r="T53" s="51">
        <v>350000</v>
      </c>
      <c r="U53" s="51">
        <v>150000</v>
      </c>
      <c r="V53" s="51">
        <v>150000</v>
      </c>
      <c r="W53" s="51">
        <v>75000</v>
      </c>
      <c r="X53" s="51">
        <v>75000</v>
      </c>
      <c r="Y53" s="51">
        <f>SUM(L53:X53)</f>
        <v>2775000</v>
      </c>
      <c r="Z53" s="51">
        <f>SUM(AQ53:BQ53)</f>
        <v>40000</v>
      </c>
      <c r="AA53" s="59" t="s">
        <v>88</v>
      </c>
      <c r="AB53" s="6"/>
      <c r="AC53" s="51">
        <v>75000</v>
      </c>
      <c r="AD53" s="200" t="s">
        <v>182</v>
      </c>
      <c r="AE53" s="225">
        <v>2</v>
      </c>
      <c r="AF53" s="255" t="s">
        <v>229</v>
      </c>
      <c r="AG53" s="53">
        <v>25000</v>
      </c>
      <c r="AH53" s="49">
        <v>100000</v>
      </c>
      <c r="AI53" s="49">
        <v>250000</v>
      </c>
      <c r="AJ53" s="49">
        <v>360000</v>
      </c>
      <c r="AK53" s="49">
        <v>360000</v>
      </c>
      <c r="AL53" s="49">
        <v>360000</v>
      </c>
      <c r="AM53" s="49">
        <v>360000</v>
      </c>
      <c r="AN53" s="49">
        <v>360000</v>
      </c>
      <c r="AO53" s="49">
        <v>250000</v>
      </c>
      <c r="AP53" s="49">
        <v>100000</v>
      </c>
      <c r="AQ53" s="49">
        <v>40000</v>
      </c>
      <c r="AR53" s="53"/>
      <c r="AS53" s="53"/>
      <c r="AT53" s="53"/>
      <c r="AU53" s="53"/>
      <c r="AV53" s="53"/>
      <c r="AW53" s="147"/>
      <c r="AX53" s="53"/>
      <c r="AY53" s="53"/>
      <c r="AZ53" s="53"/>
      <c r="BA53" s="53"/>
      <c r="BB53" s="53"/>
      <c r="BC53" s="53"/>
      <c r="BD53" s="53"/>
      <c r="BE53" s="53"/>
      <c r="BF53" s="53"/>
      <c r="BG53" s="53"/>
      <c r="BH53" s="53"/>
      <c r="BI53" s="53"/>
      <c r="BJ53" s="53"/>
      <c r="BK53" s="53"/>
      <c r="BL53" s="147"/>
      <c r="BM53" s="53"/>
      <c r="BN53" s="53"/>
      <c r="BO53" s="53"/>
      <c r="BP53" s="53"/>
      <c r="BQ53" s="53"/>
      <c r="BR53" s="58"/>
      <c r="BS53" s="48"/>
      <c r="BT53" s="51"/>
      <c r="BU53" s="51"/>
      <c r="BV53" s="51"/>
      <c r="BW53" s="51"/>
      <c r="BX53" s="51"/>
      <c r="BY53" s="51"/>
      <c r="BZ53" s="48"/>
    </row>
    <row r="54" spans="1:78" ht="12.75" customHeight="1">
      <c r="A54" s="6" t="e">
        <f>A40+1</f>
        <v>#REF!</v>
      </c>
      <c r="B54" s="113" t="s">
        <v>44</v>
      </c>
      <c r="C54" s="19">
        <v>1</v>
      </c>
      <c r="D54" s="18">
        <v>1</v>
      </c>
      <c r="E54" s="19">
        <v>1</v>
      </c>
      <c r="F54" s="19">
        <v>1</v>
      </c>
      <c r="G54" s="19">
        <v>1</v>
      </c>
      <c r="H54" s="19">
        <v>2</v>
      </c>
      <c r="I54" s="6">
        <f>SUM(D54:H54)</f>
        <v>6</v>
      </c>
      <c r="J54" s="20">
        <v>900000</v>
      </c>
      <c r="K54" s="6"/>
      <c r="L54" s="51"/>
      <c r="M54" s="51"/>
      <c r="N54" s="51">
        <v>150000</v>
      </c>
      <c r="O54" s="51">
        <v>350000</v>
      </c>
      <c r="P54" s="51">
        <v>350000</v>
      </c>
      <c r="Q54" s="51"/>
      <c r="R54" s="51"/>
      <c r="S54" s="51"/>
      <c r="T54" s="51"/>
      <c r="U54" s="51">
        <v>150000</v>
      </c>
      <c r="V54" s="51"/>
      <c r="W54" s="51">
        <v>75000</v>
      </c>
      <c r="X54" s="51">
        <v>75000</v>
      </c>
      <c r="Y54" s="51"/>
      <c r="Z54" s="51">
        <f>SUM(AC54:BQ54)</f>
        <v>1000001</v>
      </c>
      <c r="AA54" s="57" t="s">
        <v>69</v>
      </c>
      <c r="AB54" s="6"/>
      <c r="AC54" s="51"/>
      <c r="AD54" s="200" t="s">
        <v>182</v>
      </c>
      <c r="AE54" s="223">
        <v>1</v>
      </c>
      <c r="AF54" s="256" t="s">
        <v>231</v>
      </c>
      <c r="AG54" s="53"/>
      <c r="AH54" s="53"/>
      <c r="AI54" s="53"/>
      <c r="AJ54" s="53"/>
      <c r="AK54" s="53"/>
      <c r="AO54" s="54">
        <v>75000</v>
      </c>
      <c r="AP54" s="54">
        <v>350000</v>
      </c>
      <c r="AQ54" s="71">
        <v>350000</v>
      </c>
      <c r="AR54" s="54">
        <v>150000</v>
      </c>
      <c r="AS54" s="54">
        <v>75000</v>
      </c>
      <c r="AU54" s="53"/>
      <c r="AV54" s="53"/>
      <c r="AW54" s="147"/>
      <c r="AX54" s="53"/>
      <c r="AY54" s="53"/>
      <c r="AZ54" s="53"/>
      <c r="BA54" s="53"/>
      <c r="BB54" s="53"/>
      <c r="BC54" s="53"/>
      <c r="BD54" s="53"/>
      <c r="BE54" s="53"/>
      <c r="BF54" s="53"/>
      <c r="BG54" s="53"/>
      <c r="BH54" s="53"/>
      <c r="BI54" s="53"/>
      <c r="BJ54" s="53"/>
      <c r="BK54" s="53"/>
      <c r="BL54" s="147"/>
      <c r="BM54" s="53"/>
      <c r="BN54" s="53"/>
      <c r="BO54" s="53"/>
      <c r="BP54" s="53"/>
      <c r="BQ54" s="53"/>
      <c r="BR54" s="58"/>
      <c r="BS54" s="48"/>
      <c r="BT54" s="51"/>
      <c r="BU54" s="51"/>
      <c r="BV54" s="51"/>
      <c r="BW54" s="51"/>
      <c r="BX54" s="51"/>
      <c r="BY54" s="51"/>
      <c r="BZ54" s="48"/>
    </row>
    <row r="55" ht="14.25">
      <c r="B55" s="212"/>
    </row>
    <row r="56" spans="1:78" ht="12.75" customHeight="1">
      <c r="A56" s="6" t="e">
        <f>#REF!+1</f>
        <v>#REF!</v>
      </c>
      <c r="B56" s="113" t="s">
        <v>221</v>
      </c>
      <c r="C56" s="19">
        <v>2</v>
      </c>
      <c r="D56" s="18">
        <v>2</v>
      </c>
      <c r="E56" s="19">
        <v>1</v>
      </c>
      <c r="F56" s="19">
        <v>6</v>
      </c>
      <c r="G56" s="19">
        <v>2</v>
      </c>
      <c r="H56" s="19">
        <v>2</v>
      </c>
      <c r="I56" s="6">
        <f>SUM(D56:H56)</f>
        <v>13</v>
      </c>
      <c r="J56" s="20">
        <f>$D$3*D56+$E$3*E56+$F$3*F56+$G$3*G56+$H$3*H56</f>
        <v>2850000</v>
      </c>
      <c r="K56" s="6"/>
      <c r="L56" s="51">
        <v>75000</v>
      </c>
      <c r="M56" s="51">
        <v>75000</v>
      </c>
      <c r="N56" s="51">
        <v>150000</v>
      </c>
      <c r="O56" s="51">
        <v>350000</v>
      </c>
      <c r="P56" s="51">
        <v>350000</v>
      </c>
      <c r="Q56" s="51">
        <v>350000</v>
      </c>
      <c r="R56" s="51">
        <v>350000</v>
      </c>
      <c r="S56" s="51">
        <v>350000</v>
      </c>
      <c r="T56" s="51">
        <v>350000</v>
      </c>
      <c r="U56" s="51">
        <v>150000</v>
      </c>
      <c r="V56" s="51">
        <v>150000</v>
      </c>
      <c r="W56" s="51">
        <v>75000</v>
      </c>
      <c r="X56" s="51">
        <v>75000</v>
      </c>
      <c r="Y56" s="51">
        <f>SUM(L56:X56)</f>
        <v>2850000</v>
      </c>
      <c r="Z56" s="51">
        <f>SUM(AB56:BQ56)</f>
        <v>2580002</v>
      </c>
      <c r="AA56" s="59" t="s">
        <v>85</v>
      </c>
      <c r="AB56" s="51"/>
      <c r="AC56" s="51"/>
      <c r="AD56" s="200" t="s">
        <v>182</v>
      </c>
      <c r="AE56" s="223">
        <v>2</v>
      </c>
      <c r="AF56" s="255" t="s">
        <v>229</v>
      </c>
      <c r="AG56" s="53"/>
      <c r="AH56" s="6"/>
      <c r="AI56" s="6"/>
      <c r="AJ56" s="6"/>
      <c r="AK56" s="6"/>
      <c r="AL56" s="6"/>
      <c r="AM56" s="6"/>
      <c r="AR56" s="55">
        <v>40000</v>
      </c>
      <c r="AS56" s="49">
        <v>100000</v>
      </c>
      <c r="AT56" s="49">
        <v>250000</v>
      </c>
      <c r="AU56" s="49">
        <v>360000</v>
      </c>
      <c r="AV56" s="53">
        <v>360000</v>
      </c>
      <c r="AW56" s="147">
        <v>360000</v>
      </c>
      <c r="AX56" s="49">
        <v>360000</v>
      </c>
      <c r="AY56" s="49">
        <v>360000</v>
      </c>
      <c r="AZ56" s="49">
        <v>250000</v>
      </c>
      <c r="BA56" s="49">
        <v>100000</v>
      </c>
      <c r="BB56" s="49">
        <v>40000</v>
      </c>
      <c r="BE56" s="53"/>
      <c r="BF56" s="53"/>
      <c r="BG56" s="53"/>
      <c r="BH56" s="53"/>
      <c r="BI56" s="53"/>
      <c r="BK56" s="53"/>
      <c r="BL56" s="147"/>
      <c r="BM56" s="53"/>
      <c r="BN56" s="53"/>
      <c r="BO56" s="53"/>
      <c r="BP56" s="53"/>
      <c r="BQ56" s="53"/>
      <c r="BR56" s="58"/>
      <c r="BS56" s="48"/>
      <c r="BT56" s="51"/>
      <c r="BU56" s="51"/>
      <c r="BV56" s="51"/>
      <c r="BW56" s="51"/>
      <c r="BX56" s="51"/>
      <c r="BY56" s="51"/>
      <c r="BZ56" s="48"/>
    </row>
    <row r="57" spans="1:78" s="6" customFormat="1" ht="12.75" customHeight="1">
      <c r="A57" s="6" t="e">
        <f>A47+1</f>
        <v>#REF!</v>
      </c>
      <c r="B57" s="115" t="s">
        <v>80</v>
      </c>
      <c r="C57" s="24">
        <v>2</v>
      </c>
      <c r="D57" s="22">
        <v>1</v>
      </c>
      <c r="E57" s="24">
        <v>1</v>
      </c>
      <c r="F57" s="24">
        <v>3</v>
      </c>
      <c r="G57" s="24">
        <v>1</v>
      </c>
      <c r="H57" s="24">
        <v>2</v>
      </c>
      <c r="I57" s="6">
        <f>SUM(D57:H57)</f>
        <v>8</v>
      </c>
      <c r="J57" s="20">
        <f>$D$3*D57+$E$3*E57+$F$3*F57+$G$3*G57+$H$3*H57</f>
        <v>1575000</v>
      </c>
      <c r="L57" s="51"/>
      <c r="M57" s="51"/>
      <c r="N57" s="51"/>
      <c r="O57" s="51"/>
      <c r="P57" s="51"/>
      <c r="Q57" s="51"/>
      <c r="R57" s="51"/>
      <c r="S57" s="51"/>
      <c r="T57" s="51"/>
      <c r="U57" s="51"/>
      <c r="V57" s="51"/>
      <c r="W57" s="51"/>
      <c r="X57" s="51"/>
      <c r="Y57" s="51"/>
      <c r="Z57" s="51">
        <f>SUM(AB57:BQ57)</f>
        <v>2630002</v>
      </c>
      <c r="AA57" s="59" t="s">
        <v>85</v>
      </c>
      <c r="AB57" s="51"/>
      <c r="AC57" s="51"/>
      <c r="AD57" s="200" t="s">
        <v>182</v>
      </c>
      <c r="AE57" s="29">
        <v>2</v>
      </c>
      <c r="AF57" s="255" t="s">
        <v>233</v>
      </c>
      <c r="AG57" s="53"/>
      <c r="AK57" s="54">
        <v>40000</v>
      </c>
      <c r="AL57" s="53">
        <v>150000</v>
      </c>
      <c r="AM57" s="53">
        <v>250000</v>
      </c>
      <c r="AN57" s="53">
        <v>360000</v>
      </c>
      <c r="AO57" s="53">
        <v>360000</v>
      </c>
      <c r="AP57" s="53">
        <v>360000</v>
      </c>
      <c r="AQ57" s="53">
        <v>360000</v>
      </c>
      <c r="AR57" s="53">
        <v>360000</v>
      </c>
      <c r="AS57" s="53">
        <v>250000</v>
      </c>
      <c r="AT57" s="53">
        <v>100000</v>
      </c>
      <c r="AU57" s="53">
        <v>40000</v>
      </c>
      <c r="AV57" s="54"/>
      <c r="AW57" s="53"/>
      <c r="AX57" s="53"/>
      <c r="AY57" s="53"/>
      <c r="AZ57" s="53"/>
      <c r="BA57" s="53"/>
      <c r="BB57" s="53"/>
      <c r="BC57" s="53"/>
      <c r="BD57" s="53"/>
      <c r="BE57" s="53"/>
      <c r="BF57" s="53"/>
      <c r="BG57" s="53"/>
      <c r="BH57" s="53"/>
      <c r="BI57" s="53"/>
      <c r="BJ57" s="53"/>
      <c r="BK57" s="53"/>
      <c r="BL57" s="53"/>
      <c r="BM57" s="53"/>
      <c r="BN57" s="53"/>
      <c r="BO57" s="53"/>
      <c r="BP57" s="53"/>
      <c r="BQ57" s="53"/>
      <c r="BR57" s="58"/>
      <c r="BS57" s="51"/>
      <c r="BT57" s="51"/>
      <c r="BU57" s="51"/>
      <c r="BV57" s="51"/>
      <c r="BW57" s="51"/>
      <c r="BX57" s="51"/>
      <c r="BY57" s="51"/>
      <c r="BZ57" s="51"/>
    </row>
    <row r="58" spans="1:78" ht="14.25">
      <c r="A58" s="6">
        <f>A77+1</f>
        <v>3</v>
      </c>
      <c r="B58" s="127" t="s">
        <v>151</v>
      </c>
      <c r="C58" s="19">
        <v>6</v>
      </c>
      <c r="D58" s="18">
        <v>2</v>
      </c>
      <c r="E58" s="19">
        <v>1</v>
      </c>
      <c r="F58" s="19">
        <v>3</v>
      </c>
      <c r="G58" s="19">
        <v>2</v>
      </c>
      <c r="H58" s="19">
        <v>2</v>
      </c>
      <c r="I58" s="6">
        <f>SUM(D58:H58)</f>
        <v>10</v>
      </c>
      <c r="J58" s="20">
        <f>$D$3*D58+$E$3*E58+$F$3*F58+$G$3*G58+$H$3*H58</f>
        <v>1800000</v>
      </c>
      <c r="K58" s="6"/>
      <c r="L58" s="51">
        <v>75000</v>
      </c>
      <c r="M58" s="51">
        <v>75000</v>
      </c>
      <c r="N58" s="51">
        <v>150000</v>
      </c>
      <c r="O58" s="51">
        <v>350000</v>
      </c>
      <c r="P58" s="51">
        <v>350000</v>
      </c>
      <c r="Q58" s="51">
        <v>350000</v>
      </c>
      <c r="R58" s="15"/>
      <c r="S58" s="15"/>
      <c r="T58" s="51"/>
      <c r="U58" s="51">
        <v>150000</v>
      </c>
      <c r="V58" s="51">
        <v>150000</v>
      </c>
      <c r="W58" s="51">
        <v>75000</v>
      </c>
      <c r="X58" s="51">
        <v>75000</v>
      </c>
      <c r="Y58" s="51">
        <f>SUM(L58:X58)</f>
        <v>1800000</v>
      </c>
      <c r="Z58" s="48">
        <f>SUM(AQ58:BC58)</f>
        <v>1830000</v>
      </c>
      <c r="AA58" s="48"/>
      <c r="AC58" s="48"/>
      <c r="AD58" s="200" t="s">
        <v>182</v>
      </c>
      <c r="AE58" s="172">
        <v>6</v>
      </c>
      <c r="AF58" s="255" t="s">
        <v>234</v>
      </c>
      <c r="AG58" s="49"/>
      <c r="AH58" s="49"/>
      <c r="AI58" s="49"/>
      <c r="AJ58" s="49"/>
      <c r="AK58" s="49"/>
      <c r="AL58" s="49"/>
      <c r="AM58" s="49"/>
      <c r="AN58" s="49"/>
      <c r="AO58" s="49"/>
      <c r="AP58" s="49"/>
      <c r="AQ58" s="49"/>
      <c r="AR58" s="49"/>
      <c r="AS58" s="49"/>
      <c r="AT58" s="49"/>
      <c r="AU58" s="49"/>
      <c r="AW58" s="147">
        <v>40000</v>
      </c>
      <c r="AX58" s="49">
        <v>100000</v>
      </c>
      <c r="AY58" s="49">
        <v>250000</v>
      </c>
      <c r="AZ58" s="49">
        <v>360000</v>
      </c>
      <c r="BA58" s="49">
        <v>360000</v>
      </c>
      <c r="BB58" s="49">
        <v>360000</v>
      </c>
      <c r="BC58" s="49">
        <v>360000</v>
      </c>
      <c r="BD58" s="49">
        <v>360000</v>
      </c>
      <c r="BE58" s="49">
        <v>250000</v>
      </c>
      <c r="BF58" s="49">
        <v>100000</v>
      </c>
      <c r="BG58" s="49">
        <v>40000</v>
      </c>
      <c r="BM58" s="49"/>
      <c r="BN58" s="49"/>
      <c r="BO58" s="49"/>
      <c r="BP58" s="49"/>
      <c r="BQ58" s="49"/>
      <c r="BR58" s="50"/>
      <c r="BS58" s="48"/>
      <c r="BT58" s="48"/>
      <c r="BU58" s="48"/>
      <c r="BV58" s="48"/>
      <c r="BW58" s="48"/>
      <c r="BX58" s="48"/>
      <c r="BY58" s="48"/>
      <c r="BZ58" s="48"/>
    </row>
    <row r="59" spans="1:78" ht="14.25">
      <c r="A59" s="6"/>
      <c r="B59" s="128"/>
      <c r="C59" s="29"/>
      <c r="D59" s="29"/>
      <c r="E59" s="29"/>
      <c r="F59" s="29"/>
      <c r="G59" s="29"/>
      <c r="H59" s="29"/>
      <c r="I59" s="6"/>
      <c r="J59" s="20"/>
      <c r="K59" s="6"/>
      <c r="L59" s="51"/>
      <c r="M59" s="51"/>
      <c r="N59" s="51"/>
      <c r="O59" s="51"/>
      <c r="P59" s="51"/>
      <c r="Q59" s="51"/>
      <c r="R59" s="15"/>
      <c r="S59" s="15"/>
      <c r="T59" s="51"/>
      <c r="U59" s="51"/>
      <c r="V59" s="51"/>
      <c r="W59" s="51"/>
      <c r="X59" s="51"/>
      <c r="Y59" s="51"/>
      <c r="Z59" s="48"/>
      <c r="AA59" s="48"/>
      <c r="AC59" s="48"/>
      <c r="AD59" s="200"/>
      <c r="AE59" s="172"/>
      <c r="AF59" s="233"/>
      <c r="AG59" s="49"/>
      <c r="AH59" s="49"/>
      <c r="AI59" s="49"/>
      <c r="AJ59" s="49"/>
      <c r="AK59" s="49"/>
      <c r="AL59" s="49"/>
      <c r="AM59" s="49"/>
      <c r="AN59" s="49"/>
      <c r="AO59" s="49"/>
      <c r="AP59" s="49"/>
      <c r="AQ59" s="49"/>
      <c r="AR59" s="49"/>
      <c r="AS59" s="49"/>
      <c r="AT59" s="49"/>
      <c r="AU59" s="49"/>
      <c r="AV59" s="49"/>
      <c r="AW59" s="147"/>
      <c r="AX59" s="49"/>
      <c r="AY59" s="49"/>
      <c r="AZ59" s="53"/>
      <c r="BA59" s="49"/>
      <c r="BB59" s="49"/>
      <c r="BC59" s="49"/>
      <c r="BD59" s="49"/>
      <c r="BE59" s="49"/>
      <c r="BF59" s="49"/>
      <c r="BG59" s="49"/>
      <c r="BH59" s="49"/>
      <c r="BI59" s="49"/>
      <c r="BJ59" s="49"/>
      <c r="BM59" s="49"/>
      <c r="BN59" s="49"/>
      <c r="BO59" s="49"/>
      <c r="BP59" s="49"/>
      <c r="BQ59" s="49"/>
      <c r="BR59" s="49"/>
      <c r="BS59" s="48"/>
      <c r="BT59" s="48"/>
      <c r="BU59" s="48"/>
      <c r="BV59" s="48"/>
      <c r="BW59" s="48"/>
      <c r="BX59" s="48"/>
      <c r="BY59" s="48"/>
      <c r="BZ59" s="48"/>
    </row>
    <row r="60" spans="1:78" ht="12.75" customHeight="1">
      <c r="A60" s="6" t="e">
        <f>A80+1</f>
        <v>#REF!</v>
      </c>
      <c r="B60" s="114" t="s">
        <v>216</v>
      </c>
      <c r="C60" s="27">
        <v>3</v>
      </c>
      <c r="D60" s="26">
        <v>2</v>
      </c>
      <c r="E60" s="27">
        <v>1</v>
      </c>
      <c r="F60" s="27">
        <v>6</v>
      </c>
      <c r="G60" s="27">
        <v>2</v>
      </c>
      <c r="H60" s="27">
        <v>2</v>
      </c>
      <c r="I60" s="6">
        <f>SUM(D60:H60)</f>
        <v>13</v>
      </c>
      <c r="J60" s="20">
        <f>$D$3*D60+$E$3*E60+$F$3*F60+$G$3*G60+$H$3*H60</f>
        <v>2850000</v>
      </c>
      <c r="K60" s="6"/>
      <c r="L60" s="51">
        <v>75000</v>
      </c>
      <c r="M60" s="51">
        <v>75000</v>
      </c>
      <c r="N60" s="51">
        <v>150000</v>
      </c>
      <c r="O60" s="51">
        <v>350000</v>
      </c>
      <c r="P60" s="51">
        <v>350000</v>
      </c>
      <c r="Q60" s="51">
        <v>350000</v>
      </c>
      <c r="R60" s="51">
        <v>350000</v>
      </c>
      <c r="S60" s="51">
        <v>350000</v>
      </c>
      <c r="T60" s="51">
        <v>350000</v>
      </c>
      <c r="U60" s="51">
        <v>150000</v>
      </c>
      <c r="V60" s="51">
        <v>150000</v>
      </c>
      <c r="W60" s="51">
        <v>75000</v>
      </c>
      <c r="X60" s="51">
        <v>75000</v>
      </c>
      <c r="Y60" s="51">
        <f>SUM(L60:X60)</f>
        <v>2850000</v>
      </c>
      <c r="Z60" s="51">
        <f>SUM(AB60:BQ60)</f>
        <v>2580000</v>
      </c>
      <c r="AA60" s="61"/>
      <c r="AB60" s="59"/>
      <c r="AC60" s="51"/>
      <c r="AD60" s="200" t="s">
        <v>182</v>
      </c>
      <c r="AE60" s="29" t="s">
        <v>192</v>
      </c>
      <c r="AF60" s="256" t="s">
        <v>231</v>
      </c>
      <c r="AG60" s="53"/>
      <c r="AH60" s="53"/>
      <c r="AI60" s="53"/>
      <c r="AJ60" s="53"/>
      <c r="AK60" s="53"/>
      <c r="AL60" s="53"/>
      <c r="AM60" s="53"/>
      <c r="AN60" s="53"/>
      <c r="AO60" s="53"/>
      <c r="AP60" s="53"/>
      <c r="AQ60" s="53">
        <v>40000</v>
      </c>
      <c r="AR60" s="49">
        <v>100000</v>
      </c>
      <c r="AS60" s="49">
        <v>250000</v>
      </c>
      <c r="AT60" s="49">
        <v>360000</v>
      </c>
      <c r="AU60" s="49">
        <v>360000</v>
      </c>
      <c r="AV60" s="49">
        <v>360000</v>
      </c>
      <c r="AW60" s="147">
        <v>360000</v>
      </c>
      <c r="AX60" s="49">
        <v>360000</v>
      </c>
      <c r="AY60" s="49">
        <v>250000</v>
      </c>
      <c r="AZ60" s="49">
        <v>100000</v>
      </c>
      <c r="BA60" s="49">
        <v>40000</v>
      </c>
      <c r="BC60" s="53"/>
      <c r="BD60" s="53"/>
      <c r="BE60" s="53"/>
      <c r="BF60" s="53"/>
      <c r="BG60" s="53"/>
      <c r="BH60" s="53"/>
      <c r="BI60" s="53"/>
      <c r="BJ60" s="53"/>
      <c r="BK60" s="53"/>
      <c r="BL60" s="147"/>
      <c r="BM60" s="53"/>
      <c r="BN60" s="53"/>
      <c r="BO60" s="53"/>
      <c r="BP60" s="53"/>
      <c r="BQ60" s="53"/>
      <c r="BR60" s="58"/>
      <c r="BS60" s="48"/>
      <c r="BT60" s="51"/>
      <c r="BU60" s="51"/>
      <c r="BV60" s="51"/>
      <c r="BW60" s="51"/>
      <c r="BX60" s="51"/>
      <c r="BY60" s="51"/>
      <c r="BZ60" s="48"/>
    </row>
    <row r="61" spans="1:78" ht="12.75" customHeight="1">
      <c r="A61" s="6" t="e">
        <f>#REF!+1</f>
        <v>#REF!</v>
      </c>
      <c r="B61" s="126" t="s">
        <v>217</v>
      </c>
      <c r="C61" s="19">
        <v>4</v>
      </c>
      <c r="D61" s="18">
        <v>1</v>
      </c>
      <c r="E61" s="19">
        <v>1</v>
      </c>
      <c r="F61" s="19">
        <v>2</v>
      </c>
      <c r="G61" s="19">
        <v>1</v>
      </c>
      <c r="H61" s="19">
        <v>2</v>
      </c>
      <c r="I61" s="6">
        <f>SUM(D61:H61)</f>
        <v>7</v>
      </c>
      <c r="J61" s="20">
        <f>$D$3*D61+$E$3*E61+$F$3*F61+$G$3*G61+$H$3*H61</f>
        <v>1225000</v>
      </c>
      <c r="K61" s="6"/>
      <c r="L61" s="51">
        <v>75000</v>
      </c>
      <c r="M61" s="51"/>
      <c r="N61" s="51">
        <v>150000</v>
      </c>
      <c r="O61" s="51">
        <v>150000</v>
      </c>
      <c r="P61" s="51">
        <v>150000</v>
      </c>
      <c r="Q61" s="51"/>
      <c r="R61" s="51"/>
      <c r="S61" s="51"/>
      <c r="T61" s="51"/>
      <c r="U61" s="51">
        <v>150000</v>
      </c>
      <c r="V61" s="51"/>
      <c r="W61" s="51">
        <v>75000</v>
      </c>
      <c r="X61" s="51">
        <v>75000</v>
      </c>
      <c r="Y61" s="51">
        <f>SUM(L61:X61)</f>
        <v>825000</v>
      </c>
      <c r="Z61" s="51">
        <f>SUM(AQ61:BQ61)</f>
        <v>785000</v>
      </c>
      <c r="AA61" s="51"/>
      <c r="AB61" s="6"/>
      <c r="AC61" s="51"/>
      <c r="AD61" s="200" t="s">
        <v>182</v>
      </c>
      <c r="AE61" s="175">
        <v>4</v>
      </c>
      <c r="AF61" s="256" t="s">
        <v>231</v>
      </c>
      <c r="AG61" s="53"/>
      <c r="AH61" s="53"/>
      <c r="AI61" s="53"/>
      <c r="AJ61" s="53"/>
      <c r="AK61" s="53"/>
      <c r="AL61" s="53"/>
      <c r="AM61" s="53"/>
      <c r="AN61" s="53"/>
      <c r="AO61" s="53"/>
      <c r="AP61" s="53"/>
      <c r="AQ61" s="53">
        <v>10000</v>
      </c>
      <c r="AR61" s="53">
        <v>150000</v>
      </c>
      <c r="AS61" s="53">
        <v>150000</v>
      </c>
      <c r="AT61" s="53">
        <v>150000</v>
      </c>
      <c r="AU61" s="53">
        <v>150000</v>
      </c>
      <c r="AV61" s="53">
        <v>100000</v>
      </c>
      <c r="AW61" s="147">
        <v>75000</v>
      </c>
      <c r="AX61" s="53"/>
      <c r="AY61" s="53"/>
      <c r="AZ61" s="53"/>
      <c r="BA61" s="53"/>
      <c r="BB61" s="53"/>
      <c r="BC61" s="53"/>
      <c r="BD61" s="53"/>
      <c r="BE61" s="53"/>
      <c r="BF61" s="53"/>
      <c r="BG61" s="53"/>
      <c r="BH61" s="53"/>
      <c r="BI61" s="53"/>
      <c r="BJ61" s="53"/>
      <c r="BK61" s="53"/>
      <c r="BL61" s="147"/>
      <c r="BM61" s="53"/>
      <c r="BN61" s="53"/>
      <c r="BO61" s="53"/>
      <c r="BP61" s="53"/>
      <c r="BQ61" s="53"/>
      <c r="BR61" s="58"/>
      <c r="BS61" s="48"/>
      <c r="BT61" s="51"/>
      <c r="BU61" s="51"/>
      <c r="BV61" s="51"/>
      <c r="BW61" s="51"/>
      <c r="BX61" s="51"/>
      <c r="BY61" s="51"/>
      <c r="BZ61" s="48"/>
    </row>
    <row r="62" spans="1:78" ht="12.75" customHeight="1">
      <c r="A62" s="6" t="e">
        <f>#REF!+1</f>
        <v>#REF!</v>
      </c>
      <c r="B62" s="114" t="s">
        <v>210</v>
      </c>
      <c r="C62" s="27">
        <v>6</v>
      </c>
      <c r="D62" s="26">
        <v>2</v>
      </c>
      <c r="E62" s="27">
        <v>1</v>
      </c>
      <c r="F62" s="27">
        <v>3</v>
      </c>
      <c r="G62" s="27">
        <v>2</v>
      </c>
      <c r="H62" s="27">
        <v>2</v>
      </c>
      <c r="I62" s="6">
        <f>SUM(D62:H62)</f>
        <v>10</v>
      </c>
      <c r="J62" s="20">
        <f>$D$3*D62+$E$3*E62+$F$3*F62+$G$3*G62+$H$3*H62</f>
        <v>1800000</v>
      </c>
      <c r="K62" s="6"/>
      <c r="L62" s="51">
        <v>75000</v>
      </c>
      <c r="M62" s="51">
        <v>75000</v>
      </c>
      <c r="N62" s="51">
        <v>150000</v>
      </c>
      <c r="O62" s="51">
        <v>350000</v>
      </c>
      <c r="P62" s="51">
        <v>350000</v>
      </c>
      <c r="Q62" s="51">
        <v>350000</v>
      </c>
      <c r="R62" s="51"/>
      <c r="S62" s="51"/>
      <c r="T62" s="51"/>
      <c r="U62" s="51">
        <v>150000</v>
      </c>
      <c r="V62" s="51">
        <v>150000</v>
      </c>
      <c r="W62" s="51">
        <v>75000</v>
      </c>
      <c r="X62" s="51">
        <v>75000</v>
      </c>
      <c r="Y62" s="51">
        <f>SUM(L62:X62)</f>
        <v>1800000</v>
      </c>
      <c r="Z62" s="48">
        <f>SUM(AQ62:BQ62)</f>
        <v>785000</v>
      </c>
      <c r="AA62" s="48"/>
      <c r="AC62" s="48"/>
      <c r="AD62" s="200" t="s">
        <v>182</v>
      </c>
      <c r="AE62" s="172">
        <v>6</v>
      </c>
      <c r="AF62" s="256" t="s">
        <v>231</v>
      </c>
      <c r="AG62" s="49"/>
      <c r="AH62" s="49"/>
      <c r="AI62" s="49"/>
      <c r="AJ62" s="49"/>
      <c r="AK62" s="49"/>
      <c r="AL62" s="49"/>
      <c r="AM62" s="49"/>
      <c r="AN62" s="49"/>
      <c r="AO62" s="49"/>
      <c r="AP62" s="49"/>
      <c r="AQ62" s="49"/>
      <c r="AR62" s="49"/>
      <c r="AS62" s="89">
        <v>10000</v>
      </c>
      <c r="AT62" s="89">
        <v>150000</v>
      </c>
      <c r="AU62" s="89">
        <v>150000</v>
      </c>
      <c r="AV62" s="89">
        <v>150000</v>
      </c>
      <c r="AW62" s="147">
        <v>150000</v>
      </c>
      <c r="AX62" s="89">
        <v>100000</v>
      </c>
      <c r="AY62" s="89">
        <v>75000</v>
      </c>
      <c r="BC62" s="49"/>
      <c r="BD62" s="49"/>
      <c r="BE62" s="49"/>
      <c r="BF62" s="49"/>
      <c r="BG62" s="49"/>
      <c r="BH62" s="49"/>
      <c r="BI62" s="49"/>
      <c r="BJ62" s="49"/>
      <c r="BK62" s="49"/>
      <c r="BL62" s="147"/>
      <c r="BM62" s="49"/>
      <c r="BN62" s="49"/>
      <c r="BO62" s="49"/>
      <c r="BP62" s="49"/>
      <c r="BQ62" s="49"/>
      <c r="BR62" s="50"/>
      <c r="BS62" s="48"/>
      <c r="BT62" s="48"/>
      <c r="BU62" s="48"/>
      <c r="BV62" s="48"/>
      <c r="BW62" s="48"/>
      <c r="BX62" s="48"/>
      <c r="BY62" s="48"/>
      <c r="BZ62" s="48"/>
    </row>
    <row r="63" ht="14.25"/>
    <row r="64" spans="2:78" s="237" customFormat="1" ht="14.25">
      <c r="B64" s="238"/>
      <c r="C64" s="239"/>
      <c r="D64" s="240"/>
      <c r="E64" s="239"/>
      <c r="F64" s="239"/>
      <c r="H64" s="239"/>
      <c r="J64" s="241"/>
      <c r="L64" s="242"/>
      <c r="M64" s="242"/>
      <c r="N64" s="242"/>
      <c r="O64" s="242"/>
      <c r="P64" s="242"/>
      <c r="Q64" s="242"/>
      <c r="R64" s="242"/>
      <c r="S64" s="242"/>
      <c r="T64" s="242"/>
      <c r="U64" s="242"/>
      <c r="V64" s="242"/>
      <c r="W64" s="242"/>
      <c r="X64" s="242"/>
      <c r="Y64" s="242"/>
      <c r="Z64" s="243" t="s">
        <v>58</v>
      </c>
      <c r="AA64" s="242"/>
      <c r="AB64" s="242">
        <f>SUM(AB7:AB76)</f>
        <v>2535500</v>
      </c>
      <c r="AC64" s="242">
        <f>SUM(AC7:AC76)</f>
        <v>2875000</v>
      </c>
      <c r="AD64" s="244"/>
      <c r="AE64" s="245"/>
      <c r="AF64" s="246"/>
      <c r="AG64" s="242">
        <f aca="true" t="shared" si="10" ref="AG64:BL64">SUM(AG7:AG63)</f>
        <v>3052000</v>
      </c>
      <c r="AH64" s="242">
        <f t="shared" si="10"/>
        <v>3464000</v>
      </c>
      <c r="AI64" s="242">
        <f t="shared" si="10"/>
        <v>3736000</v>
      </c>
      <c r="AJ64" s="242">
        <f t="shared" si="10"/>
        <v>3848000</v>
      </c>
      <c r="AK64" s="242">
        <f t="shared" si="10"/>
        <v>3611000</v>
      </c>
      <c r="AL64" s="242">
        <f t="shared" si="10"/>
        <v>3506000</v>
      </c>
      <c r="AM64" s="242">
        <f t="shared" si="10"/>
        <v>3375000</v>
      </c>
      <c r="AN64" s="242">
        <f t="shared" si="10"/>
        <v>3495000</v>
      </c>
      <c r="AO64" s="242">
        <f t="shared" si="10"/>
        <v>3165000</v>
      </c>
      <c r="AP64" s="242">
        <f t="shared" si="10"/>
        <v>2915000</v>
      </c>
      <c r="AQ64" s="242">
        <f t="shared" si="10"/>
        <v>2765000</v>
      </c>
      <c r="AR64" s="242">
        <f t="shared" si="10"/>
        <v>2665000</v>
      </c>
      <c r="AS64" s="242">
        <f t="shared" si="10"/>
        <v>2650000</v>
      </c>
      <c r="AT64" s="242">
        <f t="shared" si="10"/>
        <v>2800000</v>
      </c>
      <c r="AU64" s="242">
        <f t="shared" si="10"/>
        <v>2775000</v>
      </c>
      <c r="AV64" s="242">
        <f t="shared" si="10"/>
        <v>2685000</v>
      </c>
      <c r="AW64" s="242">
        <f t="shared" si="10"/>
        <v>2590000</v>
      </c>
      <c r="AX64" s="242">
        <f t="shared" si="10"/>
        <v>2375000</v>
      </c>
      <c r="AY64" s="242">
        <f t="shared" si="10"/>
        <v>2280000</v>
      </c>
      <c r="AZ64" s="242">
        <f t="shared" si="10"/>
        <v>1965000</v>
      </c>
      <c r="BA64" s="242">
        <f t="shared" si="10"/>
        <v>1755000</v>
      </c>
      <c r="BB64" s="242">
        <f t="shared" si="10"/>
        <v>1655000</v>
      </c>
      <c r="BC64" s="242">
        <f t="shared" si="10"/>
        <v>1615000</v>
      </c>
      <c r="BD64" s="242">
        <f t="shared" si="10"/>
        <v>1615000</v>
      </c>
      <c r="BE64" s="242">
        <f t="shared" si="10"/>
        <v>1505000</v>
      </c>
      <c r="BF64" s="242">
        <f t="shared" si="10"/>
        <v>1355000</v>
      </c>
      <c r="BG64" s="242">
        <f t="shared" si="10"/>
        <v>1295000</v>
      </c>
      <c r="BH64" s="242">
        <f t="shared" si="10"/>
        <v>1255000</v>
      </c>
      <c r="BI64" s="242">
        <f t="shared" si="10"/>
        <v>1255000</v>
      </c>
      <c r="BJ64" s="242">
        <f t="shared" si="10"/>
        <v>1255000</v>
      </c>
      <c r="BK64" s="242">
        <f t="shared" si="10"/>
        <v>1255000</v>
      </c>
      <c r="BL64" s="242">
        <f t="shared" si="10"/>
        <v>1255000</v>
      </c>
      <c r="BM64" s="242"/>
      <c r="BN64" s="242"/>
      <c r="BO64" s="242"/>
      <c r="BP64" s="242"/>
      <c r="BQ64" s="242"/>
      <c r="BR64" s="242">
        <f>SUM(BR7:BR126)</f>
        <v>0</v>
      </c>
      <c r="BS64" s="242"/>
      <c r="BT64" s="242"/>
      <c r="BU64" s="242"/>
      <c r="BV64" s="242"/>
      <c r="BW64" s="242"/>
      <c r="BX64" s="242"/>
      <c r="BY64" s="242"/>
      <c r="BZ64" s="242"/>
    </row>
    <row r="65" spans="1:78" ht="15">
      <c r="A65" s="6"/>
      <c r="B65" s="120" t="s">
        <v>235</v>
      </c>
      <c r="C65" s="25"/>
      <c r="D65" s="16"/>
      <c r="E65" s="13"/>
      <c r="F65" s="13"/>
      <c r="G65" s="6"/>
      <c r="H65" s="13"/>
      <c r="I65" s="6"/>
      <c r="J65" s="87"/>
      <c r="K65" s="6"/>
      <c r="L65" s="51"/>
      <c r="M65" s="51"/>
      <c r="N65" s="51"/>
      <c r="O65" s="51"/>
      <c r="P65" s="51"/>
      <c r="Q65" s="51"/>
      <c r="R65" s="51"/>
      <c r="S65" s="51"/>
      <c r="T65" s="51"/>
      <c r="U65" s="51"/>
      <c r="V65" s="51"/>
      <c r="W65" s="51"/>
      <c r="X65" s="51"/>
      <c r="Y65" s="51"/>
      <c r="Z65" s="49"/>
      <c r="AA65" s="49"/>
      <c r="AB65" s="49"/>
      <c r="AC65" s="49"/>
      <c r="AD65" s="1"/>
      <c r="AE65" s="247"/>
      <c r="AF65" s="251"/>
      <c r="AG65" s="248">
        <f aca="true" t="shared" si="11" ref="AG65:AU65">4000000-AG64</f>
        <v>948000</v>
      </c>
      <c r="AH65" s="248">
        <f t="shared" si="11"/>
        <v>536000</v>
      </c>
      <c r="AI65" s="248">
        <f t="shared" si="11"/>
        <v>264000</v>
      </c>
      <c r="AJ65" s="248">
        <f t="shared" si="11"/>
        <v>152000</v>
      </c>
      <c r="AK65" s="249">
        <f t="shared" si="11"/>
        <v>389000</v>
      </c>
      <c r="AL65" s="249">
        <f t="shared" si="11"/>
        <v>494000</v>
      </c>
      <c r="AM65" s="249">
        <f t="shared" si="11"/>
        <v>625000</v>
      </c>
      <c r="AN65" s="249">
        <f t="shared" si="11"/>
        <v>505000</v>
      </c>
      <c r="AO65" s="249">
        <f t="shared" si="11"/>
        <v>835000</v>
      </c>
      <c r="AP65" s="249">
        <f t="shared" si="11"/>
        <v>1085000</v>
      </c>
      <c r="AQ65" s="249">
        <f t="shared" si="11"/>
        <v>1235000</v>
      </c>
      <c r="AR65" s="249">
        <f t="shared" si="11"/>
        <v>1335000</v>
      </c>
      <c r="AS65" s="248">
        <f t="shared" si="11"/>
        <v>1350000</v>
      </c>
      <c r="AT65" s="248">
        <f t="shared" si="11"/>
        <v>1200000</v>
      </c>
      <c r="AU65" s="248">
        <f t="shared" si="11"/>
        <v>1225000</v>
      </c>
      <c r="AV65" s="248">
        <f>4000000-AV64</f>
        <v>1315000</v>
      </c>
      <c r="AW65" s="250">
        <f>4000000-AW64</f>
        <v>1410000</v>
      </c>
      <c r="AX65" s="248">
        <f>4000000-AX64</f>
        <v>1625000</v>
      </c>
      <c r="AY65" s="248">
        <f>4000000-AY64</f>
        <v>1720000</v>
      </c>
      <c r="AZ65" s="248">
        <f>4000000-AZ64</f>
        <v>2035000</v>
      </c>
      <c r="BA65" s="248">
        <f aca="true" t="shared" si="12" ref="BA65:BL65">4000000-BA64</f>
        <v>2245000</v>
      </c>
      <c r="BB65" s="248">
        <f t="shared" si="12"/>
        <v>2345000</v>
      </c>
      <c r="BC65" s="248">
        <f t="shared" si="12"/>
        <v>2385000</v>
      </c>
      <c r="BD65" s="248">
        <f t="shared" si="12"/>
        <v>2385000</v>
      </c>
      <c r="BE65" s="248">
        <f t="shared" si="12"/>
        <v>2495000</v>
      </c>
      <c r="BF65" s="248">
        <f t="shared" si="12"/>
        <v>2645000</v>
      </c>
      <c r="BG65" s="248">
        <f t="shared" si="12"/>
        <v>2705000</v>
      </c>
      <c r="BH65" s="248">
        <f t="shared" si="12"/>
        <v>2745000</v>
      </c>
      <c r="BI65" s="248">
        <f t="shared" si="12"/>
        <v>2745000</v>
      </c>
      <c r="BJ65" s="248">
        <f t="shared" si="12"/>
        <v>2745000</v>
      </c>
      <c r="BK65" s="248">
        <f t="shared" si="12"/>
        <v>2745000</v>
      </c>
      <c r="BL65" s="250">
        <f t="shared" si="12"/>
        <v>2745000</v>
      </c>
      <c r="BM65" s="49"/>
      <c r="BN65" s="49"/>
      <c r="BO65" s="49"/>
      <c r="BP65" s="49"/>
      <c r="BQ65" s="49"/>
      <c r="BR65" s="49"/>
      <c r="BS65" s="48"/>
      <c r="BT65" s="48"/>
      <c r="BU65" s="48"/>
      <c r="BV65" s="48"/>
      <c r="BW65" s="48"/>
      <c r="BX65" s="48"/>
      <c r="BY65" s="48"/>
      <c r="BZ65" s="48"/>
    </row>
    <row r="66" spans="1:78" s="80" customFormat="1" ht="14.25">
      <c r="A66" s="80" t="e">
        <f>#REF!+1</f>
        <v>#REF!</v>
      </c>
      <c r="B66" s="122" t="s">
        <v>137</v>
      </c>
      <c r="J66" s="83"/>
      <c r="L66" s="71"/>
      <c r="M66" s="71"/>
      <c r="N66" s="71"/>
      <c r="O66" s="71"/>
      <c r="P66" s="71"/>
      <c r="Q66" s="71"/>
      <c r="R66" s="71"/>
      <c r="S66" s="71"/>
      <c r="T66" s="71"/>
      <c r="U66" s="71"/>
      <c r="V66" s="71"/>
      <c r="W66" s="71"/>
      <c r="X66" s="71"/>
      <c r="Y66" s="71"/>
      <c r="Z66" s="71"/>
      <c r="AA66" s="71"/>
      <c r="AB66" s="71"/>
      <c r="AD66" s="206" t="s">
        <v>182</v>
      </c>
      <c r="AE66" s="29" t="s">
        <v>192</v>
      </c>
      <c r="AF66" s="205" t="s">
        <v>237</v>
      </c>
      <c r="AG66" s="53">
        <v>56000</v>
      </c>
      <c r="AH66" s="53">
        <v>284000</v>
      </c>
      <c r="AI66" s="53">
        <v>103000</v>
      </c>
      <c r="AJ66" s="53">
        <v>266000</v>
      </c>
      <c r="AK66" s="53">
        <v>103000</v>
      </c>
      <c r="AO66" s="54"/>
      <c r="AP66" s="54"/>
      <c r="AQ66" s="54"/>
      <c r="AR66" s="54"/>
      <c r="AS66" s="54"/>
      <c r="AT66" s="54"/>
      <c r="AU66" s="54"/>
      <c r="AV66" s="54"/>
      <c r="AW66" s="151"/>
      <c r="AX66" s="54"/>
      <c r="AY66" s="54"/>
      <c r="AZ66" s="54"/>
      <c r="BA66" s="54"/>
      <c r="BB66" s="54"/>
      <c r="BC66" s="54"/>
      <c r="BD66" s="54"/>
      <c r="BE66" s="54"/>
      <c r="BF66" s="54"/>
      <c r="BG66" s="54"/>
      <c r="BH66" s="54"/>
      <c r="BI66" s="54"/>
      <c r="BJ66" s="54"/>
      <c r="BK66" s="54"/>
      <c r="BL66" s="54"/>
      <c r="BM66" s="54"/>
      <c r="BN66" s="54"/>
      <c r="BO66" s="54"/>
      <c r="BP66" s="54"/>
      <c r="BQ66" s="54"/>
      <c r="BR66" s="85"/>
      <c r="BS66" s="71"/>
      <c r="BT66" s="71"/>
      <c r="BU66" s="71"/>
      <c r="BV66" s="71"/>
      <c r="BW66" s="71"/>
      <c r="BX66" s="71"/>
      <c r="BY66" s="71"/>
      <c r="BZ66" s="71"/>
    </row>
    <row r="67" spans="1:78" s="6" customFormat="1" ht="12.75" customHeight="1">
      <c r="A67" s="6" t="e">
        <f>#REF!+1</f>
        <v>#REF!</v>
      </c>
      <c r="B67" s="126" t="s">
        <v>76</v>
      </c>
      <c r="C67" s="19">
        <v>2</v>
      </c>
      <c r="D67" s="18">
        <v>1</v>
      </c>
      <c r="E67" s="19">
        <v>1</v>
      </c>
      <c r="F67" s="19">
        <v>2</v>
      </c>
      <c r="G67" s="19">
        <v>2</v>
      </c>
      <c r="H67" s="19">
        <v>2</v>
      </c>
      <c r="I67" s="6">
        <f>SUM(D67:H67)</f>
        <v>8</v>
      </c>
      <c r="J67" s="20">
        <f>$D$3*D67+$E$3*E67+$F$3*F67+$G$3*G67+$H$3*H67</f>
        <v>1375000</v>
      </c>
      <c r="L67" s="51">
        <v>75000</v>
      </c>
      <c r="M67" s="15"/>
      <c r="N67" s="51">
        <v>150000</v>
      </c>
      <c r="O67" s="51">
        <v>350000</v>
      </c>
      <c r="P67" s="51">
        <v>350000</v>
      </c>
      <c r="Q67" s="51"/>
      <c r="R67" s="51"/>
      <c r="S67" s="51"/>
      <c r="T67" s="51"/>
      <c r="U67" s="51">
        <v>150000</v>
      </c>
      <c r="V67" s="51">
        <v>150000</v>
      </c>
      <c r="W67" s="51">
        <v>75000</v>
      </c>
      <c r="X67" s="51">
        <v>75000</v>
      </c>
      <c r="Y67" s="51">
        <f>SUM(L67:X67)</f>
        <v>1375000</v>
      </c>
      <c r="Z67" s="51">
        <f>SUM(AC67:BQ67)</f>
        <v>475002</v>
      </c>
      <c r="AA67" s="51" t="s">
        <v>66</v>
      </c>
      <c r="AC67" s="51">
        <v>25000</v>
      </c>
      <c r="AD67" s="200" t="s">
        <v>182</v>
      </c>
      <c r="AE67" s="223">
        <v>2</v>
      </c>
      <c r="AF67" s="205" t="s">
        <v>238</v>
      </c>
      <c r="AH67" s="178">
        <v>150000</v>
      </c>
      <c r="AI67" s="178">
        <v>150000</v>
      </c>
      <c r="AJ67" s="178">
        <v>150000</v>
      </c>
      <c r="AK67" s="63">
        <v>0</v>
      </c>
      <c r="AL67" s="40"/>
      <c r="AM67" s="178"/>
      <c r="AN67" s="178"/>
      <c r="AO67" s="178"/>
      <c r="AP67" s="178"/>
      <c r="AQ67" s="178"/>
      <c r="AR67" s="178"/>
      <c r="AS67" s="178"/>
      <c r="AT67" s="178"/>
      <c r="AU67" s="178"/>
      <c r="AV67" s="178"/>
      <c r="AW67" s="178"/>
      <c r="AX67" s="178"/>
      <c r="AY67" s="178"/>
      <c r="AZ67" s="178"/>
      <c r="BA67" s="178"/>
      <c r="BB67" s="178"/>
      <c r="BC67" s="178"/>
      <c r="BD67" s="53"/>
      <c r="BE67" s="53"/>
      <c r="BF67" s="53"/>
      <c r="BG67" s="53"/>
      <c r="BH67" s="53"/>
      <c r="BI67" s="53"/>
      <c r="BJ67" s="53"/>
      <c r="BK67" s="53"/>
      <c r="BL67" s="53"/>
      <c r="BM67" s="53"/>
      <c r="BN67" s="53"/>
      <c r="BO67" s="53"/>
      <c r="BP67" s="53"/>
      <c r="BQ67" s="53"/>
      <c r="BR67" s="58"/>
      <c r="BS67" s="51"/>
      <c r="BT67" s="51"/>
      <c r="BU67" s="51"/>
      <c r="BV67" s="51"/>
      <c r="BW67" s="51"/>
      <c r="BX67" s="51"/>
      <c r="BY67" s="51"/>
      <c r="BZ67" s="51"/>
    </row>
    <row r="68" spans="2:76" s="6" customFormat="1" ht="14.25">
      <c r="B68" s="121" t="s">
        <v>91</v>
      </c>
      <c r="C68" s="27"/>
      <c r="D68" s="22"/>
      <c r="E68" s="24"/>
      <c r="F68" s="24"/>
      <c r="G68" s="29"/>
      <c r="H68" s="24"/>
      <c r="J68" s="20"/>
      <c r="L68" s="51"/>
      <c r="M68" s="51"/>
      <c r="N68" s="51"/>
      <c r="O68" s="51"/>
      <c r="P68" s="51"/>
      <c r="Q68" s="51"/>
      <c r="R68" s="51"/>
      <c r="S68" s="51"/>
      <c r="T68" s="51"/>
      <c r="U68" s="51"/>
      <c r="V68" s="51"/>
      <c r="W68" s="51"/>
      <c r="X68" s="51"/>
      <c r="Y68" s="51"/>
      <c r="Z68" s="51"/>
      <c r="AA68" s="51"/>
      <c r="AC68" s="51"/>
      <c r="AD68" s="200" t="s">
        <v>182</v>
      </c>
      <c r="AE68" s="175">
        <v>3</v>
      </c>
      <c r="AF68" s="205" t="s">
        <v>238</v>
      </c>
      <c r="AG68" s="49">
        <v>0</v>
      </c>
      <c r="AH68" s="252">
        <v>100000</v>
      </c>
      <c r="AI68" s="252">
        <v>150000</v>
      </c>
      <c r="AJ68" s="252">
        <v>150000</v>
      </c>
      <c r="AK68" s="253">
        <v>150000</v>
      </c>
      <c r="AL68" s="253">
        <v>150000</v>
      </c>
      <c r="AM68" s="253">
        <v>100000</v>
      </c>
      <c r="AN68" s="252"/>
      <c r="AO68" s="252"/>
      <c r="AP68" s="252"/>
      <c r="AQ68" s="252"/>
      <c r="AR68" s="252"/>
      <c r="AS68" s="252"/>
      <c r="AT68" s="252"/>
      <c r="AU68" s="252"/>
      <c r="AV68" s="252"/>
      <c r="AW68" s="254"/>
      <c r="AX68" s="252"/>
      <c r="AY68" s="252"/>
      <c r="AZ68" s="252"/>
      <c r="BA68" s="252"/>
      <c r="BB68" s="252"/>
      <c r="BC68" s="40"/>
      <c r="BL68" s="149"/>
      <c r="BM68" s="54"/>
      <c r="BN68" s="54"/>
      <c r="BO68" s="54"/>
      <c r="BP68" s="54"/>
      <c r="BQ68" s="54"/>
      <c r="BR68" s="85"/>
      <c r="BS68" s="88"/>
      <c r="BT68" s="88"/>
      <c r="BU68" s="88"/>
      <c r="BV68" s="88"/>
      <c r="BW68" s="88"/>
      <c r="BX68" s="88"/>
    </row>
    <row r="69" spans="2:76" s="6" customFormat="1" ht="14.25">
      <c r="B69" s="187" t="s">
        <v>72</v>
      </c>
      <c r="C69" s="27"/>
      <c r="D69" s="22"/>
      <c r="E69" s="24"/>
      <c r="F69" s="24"/>
      <c r="G69" s="29"/>
      <c r="H69" s="24"/>
      <c r="J69" s="20"/>
      <c r="L69" s="51"/>
      <c r="M69" s="51"/>
      <c r="N69" s="51"/>
      <c r="O69" s="51"/>
      <c r="P69" s="51"/>
      <c r="Q69" s="51"/>
      <c r="R69" s="51"/>
      <c r="S69" s="51"/>
      <c r="T69" s="51"/>
      <c r="U69" s="51"/>
      <c r="V69" s="51"/>
      <c r="W69" s="51"/>
      <c r="X69" s="51"/>
      <c r="Y69" s="51"/>
      <c r="Z69" s="51"/>
      <c r="AA69" s="51"/>
      <c r="AC69" s="51"/>
      <c r="AD69" s="200" t="s">
        <v>182</v>
      </c>
      <c r="AE69" s="175">
        <v>3</v>
      </c>
      <c r="AF69" s="205" t="s">
        <v>238</v>
      </c>
      <c r="AG69" s="49">
        <v>0</v>
      </c>
      <c r="AH69" s="252"/>
      <c r="AI69" s="252"/>
      <c r="AJ69" s="252"/>
      <c r="AK69" s="252">
        <v>150000</v>
      </c>
      <c r="AL69" s="252">
        <v>350000</v>
      </c>
      <c r="AM69" s="252">
        <v>350000</v>
      </c>
      <c r="AN69" s="252">
        <v>150000</v>
      </c>
      <c r="AO69" s="252">
        <v>75000</v>
      </c>
      <c r="AP69" s="252">
        <v>75000</v>
      </c>
      <c r="AQ69" s="252">
        <v>350000</v>
      </c>
      <c r="AR69" s="252">
        <v>350000</v>
      </c>
      <c r="AS69" s="252">
        <v>150000</v>
      </c>
      <c r="AT69" s="252">
        <v>75000</v>
      </c>
      <c r="AU69" s="252">
        <v>75000</v>
      </c>
      <c r="AV69" s="252"/>
      <c r="AW69" s="254"/>
      <c r="AX69" s="252"/>
      <c r="AY69" s="252"/>
      <c r="AZ69" s="252"/>
      <c r="BA69" s="252"/>
      <c r="BB69" s="252"/>
      <c r="BC69" s="40"/>
      <c r="BL69" s="149"/>
      <c r="BM69" s="54"/>
      <c r="BN69" s="54"/>
      <c r="BO69" s="54"/>
      <c r="BP69" s="54"/>
      <c r="BQ69" s="54"/>
      <c r="BR69" s="85"/>
      <c r="BS69" s="88"/>
      <c r="BT69" s="88"/>
      <c r="BU69" s="88"/>
      <c r="BV69" s="88"/>
      <c r="BW69" s="88"/>
      <c r="BX69" s="88"/>
    </row>
    <row r="70" spans="2:76" s="6" customFormat="1" ht="14.25">
      <c r="B70" s="126" t="s">
        <v>73</v>
      </c>
      <c r="C70" s="27"/>
      <c r="D70" s="22"/>
      <c r="E70" s="24"/>
      <c r="F70" s="24"/>
      <c r="G70" s="29"/>
      <c r="H70" s="24"/>
      <c r="J70" s="20"/>
      <c r="L70" s="51"/>
      <c r="M70" s="51"/>
      <c r="N70" s="51"/>
      <c r="O70" s="51"/>
      <c r="P70" s="51"/>
      <c r="Q70" s="51"/>
      <c r="R70" s="51"/>
      <c r="S70" s="51"/>
      <c r="T70" s="51"/>
      <c r="U70" s="51"/>
      <c r="V70" s="51"/>
      <c r="W70" s="51"/>
      <c r="X70" s="51"/>
      <c r="Y70" s="51"/>
      <c r="Z70" s="51"/>
      <c r="AA70" s="51"/>
      <c r="AC70" s="51"/>
      <c r="AD70" s="200" t="s">
        <v>182</v>
      </c>
      <c r="AE70" s="175">
        <v>3</v>
      </c>
      <c r="AF70" s="205" t="s">
        <v>238</v>
      </c>
      <c r="AG70" s="49">
        <v>0</v>
      </c>
      <c r="AH70" s="252"/>
      <c r="AI70" s="252"/>
      <c r="AJ70" s="252"/>
      <c r="AK70" s="252"/>
      <c r="AL70" s="252"/>
      <c r="AM70" s="252"/>
      <c r="AN70" s="252"/>
      <c r="AO70" s="252"/>
      <c r="AP70" s="252"/>
      <c r="AQ70" s="252"/>
      <c r="AR70" s="252"/>
      <c r="AS70" s="252"/>
      <c r="AT70" s="252"/>
      <c r="AU70" s="252"/>
      <c r="AV70" s="252"/>
      <c r="AW70" s="254">
        <v>150000</v>
      </c>
      <c r="AX70" s="252">
        <v>150000</v>
      </c>
      <c r="AY70" s="252">
        <v>150000</v>
      </c>
      <c r="AZ70" s="252">
        <v>150000</v>
      </c>
      <c r="BA70" s="252">
        <v>75000</v>
      </c>
      <c r="BB70" s="252">
        <v>75000</v>
      </c>
      <c r="BC70" s="40"/>
      <c r="BL70" s="149"/>
      <c r="BM70" s="54"/>
      <c r="BN70" s="54"/>
      <c r="BO70" s="54"/>
      <c r="BP70" s="54"/>
      <c r="BQ70" s="54"/>
      <c r="BR70" s="85"/>
      <c r="BS70" s="88"/>
      <c r="BT70" s="88"/>
      <c r="BU70" s="88"/>
      <c r="BV70" s="88"/>
      <c r="BW70" s="88"/>
      <c r="BX70" s="88"/>
    </row>
    <row r="71" spans="2:76" s="6" customFormat="1" ht="14.25">
      <c r="B71" s="121" t="s">
        <v>92</v>
      </c>
      <c r="C71" s="27"/>
      <c r="D71" s="22"/>
      <c r="E71" s="24"/>
      <c r="F71" s="24"/>
      <c r="G71" s="29"/>
      <c r="H71" s="24"/>
      <c r="J71" s="20"/>
      <c r="L71" s="51"/>
      <c r="M71" s="51"/>
      <c r="N71" s="51"/>
      <c r="O71" s="51"/>
      <c r="P71" s="51"/>
      <c r="Q71" s="51"/>
      <c r="R71" s="51"/>
      <c r="S71" s="51"/>
      <c r="T71" s="51"/>
      <c r="U71" s="51"/>
      <c r="V71" s="51"/>
      <c r="W71" s="51"/>
      <c r="X71" s="51"/>
      <c r="Y71" s="51"/>
      <c r="Z71" s="51"/>
      <c r="AA71" s="51"/>
      <c r="AC71" s="51"/>
      <c r="AD71" s="200" t="s">
        <v>182</v>
      </c>
      <c r="AE71" s="175">
        <v>4</v>
      </c>
      <c r="AF71" s="205" t="s">
        <v>238</v>
      </c>
      <c r="AG71" s="49">
        <v>0</v>
      </c>
      <c r="AH71" s="252">
        <v>150000</v>
      </c>
      <c r="AI71" s="252">
        <v>150000</v>
      </c>
      <c r="AJ71" s="252">
        <v>150000</v>
      </c>
      <c r="AK71" s="252">
        <v>150000</v>
      </c>
      <c r="AL71" s="252">
        <v>100000</v>
      </c>
      <c r="AM71" s="252"/>
      <c r="AN71" s="252"/>
      <c r="AO71" s="252"/>
      <c r="AP71" s="252"/>
      <c r="AQ71" s="252"/>
      <c r="AR71" s="252"/>
      <c r="AS71" s="252"/>
      <c r="AT71" s="252"/>
      <c r="AU71" s="252"/>
      <c r="AV71" s="252"/>
      <c r="AW71" s="254"/>
      <c r="AX71" s="252"/>
      <c r="AY71" s="252"/>
      <c r="AZ71" s="252"/>
      <c r="BA71" s="252"/>
      <c r="BB71" s="252"/>
      <c r="BC71" s="40"/>
      <c r="BL71" s="149"/>
      <c r="BM71" s="54"/>
      <c r="BN71" s="54"/>
      <c r="BO71" s="54"/>
      <c r="BP71" s="54"/>
      <c r="BQ71" s="54"/>
      <c r="BR71" s="85"/>
      <c r="BS71" s="88"/>
      <c r="BT71" s="88"/>
      <c r="BU71" s="88"/>
      <c r="BV71" s="88"/>
      <c r="BW71" s="88"/>
      <c r="BX71" s="88"/>
    </row>
    <row r="72" spans="2:76" s="6" customFormat="1" ht="14.25">
      <c r="B72" s="126" t="s">
        <v>74</v>
      </c>
      <c r="C72" s="27"/>
      <c r="D72" s="22"/>
      <c r="E72" s="24"/>
      <c r="F72" s="24"/>
      <c r="G72" s="29"/>
      <c r="H72" s="24"/>
      <c r="J72" s="20"/>
      <c r="L72" s="51"/>
      <c r="M72" s="51"/>
      <c r="N72" s="51"/>
      <c r="O72" s="51"/>
      <c r="P72" s="51"/>
      <c r="Q72" s="51"/>
      <c r="R72" s="51"/>
      <c r="S72" s="51"/>
      <c r="T72" s="51"/>
      <c r="U72" s="51"/>
      <c r="V72" s="51"/>
      <c r="W72" s="51"/>
      <c r="X72" s="51"/>
      <c r="Y72" s="51"/>
      <c r="Z72" s="51"/>
      <c r="AA72" s="51"/>
      <c r="AC72" s="51"/>
      <c r="AD72" s="200" t="s">
        <v>182</v>
      </c>
      <c r="AE72" s="175">
        <v>4</v>
      </c>
      <c r="AF72" s="205" t="s">
        <v>238</v>
      </c>
      <c r="AG72" s="49">
        <v>0</v>
      </c>
      <c r="AH72" s="252"/>
      <c r="AI72" s="252"/>
      <c r="AJ72" s="252"/>
      <c r="AK72" s="252"/>
      <c r="AL72" s="252"/>
      <c r="AM72" s="252"/>
      <c r="AN72" s="252"/>
      <c r="AO72" s="252">
        <v>150000</v>
      </c>
      <c r="AP72" s="252">
        <v>350000</v>
      </c>
      <c r="AQ72" s="252">
        <v>350000</v>
      </c>
      <c r="AR72" s="252">
        <v>150000</v>
      </c>
      <c r="AS72" s="252">
        <v>75000</v>
      </c>
      <c r="AT72" s="252">
        <v>75000</v>
      </c>
      <c r="AU72" s="252">
        <v>150000</v>
      </c>
      <c r="AV72" s="252">
        <v>350000</v>
      </c>
      <c r="AW72" s="254">
        <v>350000</v>
      </c>
      <c r="AX72" s="252">
        <v>150000</v>
      </c>
      <c r="AY72" s="252">
        <v>75000</v>
      </c>
      <c r="AZ72" s="252">
        <v>75000</v>
      </c>
      <c r="BA72" s="252"/>
      <c r="BB72" s="252"/>
      <c r="BC72" s="40"/>
      <c r="BL72" s="149"/>
      <c r="BM72" s="54"/>
      <c r="BN72" s="54"/>
      <c r="BO72" s="54"/>
      <c r="BP72" s="54"/>
      <c r="BQ72" s="54"/>
      <c r="BR72" s="85"/>
      <c r="BS72" s="88"/>
      <c r="BT72" s="88"/>
      <c r="BU72" s="88"/>
      <c r="BV72" s="88"/>
      <c r="BW72" s="88"/>
      <c r="BX72" s="88"/>
    </row>
    <row r="73" spans="2:76" s="6" customFormat="1" ht="14.25">
      <c r="B73" s="126" t="s">
        <v>75</v>
      </c>
      <c r="C73" s="27"/>
      <c r="D73" s="22"/>
      <c r="E73" s="24"/>
      <c r="F73" s="24"/>
      <c r="G73" s="29"/>
      <c r="H73" s="24"/>
      <c r="J73" s="20"/>
      <c r="L73" s="51"/>
      <c r="M73" s="51"/>
      <c r="N73" s="51"/>
      <c r="O73" s="51"/>
      <c r="P73" s="51"/>
      <c r="Q73" s="51"/>
      <c r="R73" s="51"/>
      <c r="S73" s="51"/>
      <c r="T73" s="51"/>
      <c r="U73" s="51"/>
      <c r="V73" s="51"/>
      <c r="W73" s="51"/>
      <c r="X73" s="51"/>
      <c r="Y73" s="51"/>
      <c r="Z73" s="51"/>
      <c r="AA73" s="51"/>
      <c r="AC73" s="51"/>
      <c r="AD73" s="200" t="s">
        <v>182</v>
      </c>
      <c r="AE73" s="175">
        <v>4</v>
      </c>
      <c r="AF73" s="205" t="s">
        <v>238</v>
      </c>
      <c r="AG73" s="49">
        <v>0</v>
      </c>
      <c r="AH73" s="252"/>
      <c r="AI73" s="252"/>
      <c r="AJ73" s="252"/>
      <c r="AK73" s="252"/>
      <c r="AL73" s="252"/>
      <c r="AM73" s="252"/>
      <c r="AN73" s="252"/>
      <c r="AO73" s="252"/>
      <c r="AP73" s="252"/>
      <c r="AQ73" s="252"/>
      <c r="AR73" s="252"/>
      <c r="AS73" s="252"/>
      <c r="AT73" s="252"/>
      <c r="AU73" s="252"/>
      <c r="AV73" s="252" t="s">
        <v>138</v>
      </c>
      <c r="AW73" s="254">
        <v>150000</v>
      </c>
      <c r="AX73" s="252">
        <v>150000</v>
      </c>
      <c r="AY73" s="252">
        <v>150000</v>
      </c>
      <c r="AZ73" s="252">
        <v>75000</v>
      </c>
      <c r="BA73" s="252">
        <v>75000</v>
      </c>
      <c r="BB73" s="252"/>
      <c r="BC73" s="40"/>
      <c r="BL73" s="149"/>
      <c r="BM73" s="54"/>
      <c r="BN73" s="54"/>
      <c r="BO73" s="54"/>
      <c r="BP73" s="54"/>
      <c r="BQ73" s="54"/>
      <c r="BR73" s="85"/>
      <c r="BS73" s="88"/>
      <c r="BT73" s="88"/>
      <c r="BU73" s="88"/>
      <c r="BV73" s="88"/>
      <c r="BW73" s="88"/>
      <c r="BX73" s="88"/>
    </row>
    <row r="74" spans="1:78" s="86" customFormat="1" ht="14.25">
      <c r="A74" s="80" t="e">
        <f>A61+1</f>
        <v>#REF!</v>
      </c>
      <c r="B74" s="113" t="s">
        <v>90</v>
      </c>
      <c r="C74" s="81">
        <v>4</v>
      </c>
      <c r="D74" s="82">
        <v>2</v>
      </c>
      <c r="E74" s="81">
        <v>1</v>
      </c>
      <c r="F74" s="81">
        <v>6</v>
      </c>
      <c r="G74" s="81">
        <v>2</v>
      </c>
      <c r="H74" s="81">
        <v>2</v>
      </c>
      <c r="I74" s="80">
        <f>SUM(D74:H74)</f>
        <v>13</v>
      </c>
      <c r="J74" s="83">
        <f>$D$3*D74+$E$3*E74+$F$3*F74+$G$3*G74+$H$3*H74</f>
        <v>2850000</v>
      </c>
      <c r="K74" s="80"/>
      <c r="L74" s="71">
        <f aca="true" t="shared" si="13" ref="L74:X74">L$4</f>
        <v>75000</v>
      </c>
      <c r="M74" s="71">
        <f t="shared" si="13"/>
        <v>75000</v>
      </c>
      <c r="N74" s="71">
        <f t="shared" si="13"/>
        <v>150000</v>
      </c>
      <c r="O74" s="71">
        <f t="shared" si="13"/>
        <v>350000</v>
      </c>
      <c r="P74" s="71">
        <f t="shared" si="13"/>
        <v>350000</v>
      </c>
      <c r="Q74" s="71">
        <f t="shared" si="13"/>
        <v>350000</v>
      </c>
      <c r="R74" s="71">
        <f t="shared" si="13"/>
        <v>350000</v>
      </c>
      <c r="S74" s="71">
        <f t="shared" si="13"/>
        <v>350000</v>
      </c>
      <c r="T74" s="71">
        <f t="shared" si="13"/>
        <v>350000</v>
      </c>
      <c r="U74" s="71">
        <f t="shared" si="13"/>
        <v>150000</v>
      </c>
      <c r="V74" s="71">
        <f t="shared" si="13"/>
        <v>150000</v>
      </c>
      <c r="W74" s="71">
        <f t="shared" si="13"/>
        <v>75000</v>
      </c>
      <c r="X74" s="71">
        <f t="shared" si="13"/>
        <v>75000</v>
      </c>
      <c r="Y74" s="71">
        <f>SUM(L74:X74)</f>
        <v>2850000</v>
      </c>
      <c r="Z74" s="71">
        <f>SUM(AB74:BQ74)</f>
        <v>625004</v>
      </c>
      <c r="AA74" s="84"/>
      <c r="AB74" s="71"/>
      <c r="AC74" s="71"/>
      <c r="AD74" s="200" t="s">
        <v>182</v>
      </c>
      <c r="AE74" s="175">
        <v>4</v>
      </c>
      <c r="AF74" s="234" t="s">
        <v>239</v>
      </c>
      <c r="AG74" s="49">
        <v>0</v>
      </c>
      <c r="AH74" s="178" t="s">
        <v>34</v>
      </c>
      <c r="AI74" s="178"/>
      <c r="AJ74" s="178" t="s">
        <v>34</v>
      </c>
      <c r="AK74" s="178"/>
      <c r="AL74" s="178"/>
      <c r="AM74" s="178"/>
      <c r="AN74" s="178"/>
      <c r="AO74" s="178"/>
      <c r="AP74" s="178"/>
      <c r="AQ74" s="178"/>
      <c r="AR74" s="178"/>
      <c r="AS74" s="178"/>
      <c r="AT74" s="178"/>
      <c r="AU74" s="178"/>
      <c r="AV74" s="178">
        <v>150000</v>
      </c>
      <c r="AW74" s="188">
        <v>150000</v>
      </c>
      <c r="AX74" s="178">
        <v>150000</v>
      </c>
      <c r="AY74" s="178">
        <v>100000</v>
      </c>
      <c r="AZ74" s="178">
        <v>75000</v>
      </c>
      <c r="BA74" s="40"/>
      <c r="BB74" s="40"/>
      <c r="BC74" s="180"/>
      <c r="BD74" s="49"/>
      <c r="BE74" s="49"/>
      <c r="BF74" s="53"/>
      <c r="BG74" s="53"/>
      <c r="BH74" s="54"/>
      <c r="BI74" s="54"/>
      <c r="BJ74" s="54"/>
      <c r="BK74" s="54"/>
      <c r="BL74" s="151"/>
      <c r="BM74" s="54"/>
      <c r="BN74" s="54"/>
      <c r="BO74" s="54"/>
      <c r="BP74" s="54"/>
      <c r="BQ74" s="54"/>
      <c r="BR74" s="85"/>
      <c r="BS74" s="74"/>
      <c r="BT74" s="71"/>
      <c r="BU74" s="71"/>
      <c r="BV74" s="71"/>
      <c r="BW74" s="71"/>
      <c r="BX74" s="71"/>
      <c r="BY74" s="71"/>
      <c r="BZ74" s="74"/>
    </row>
    <row r="75" spans="2:55" ht="14.25">
      <c r="B75" s="117" t="s">
        <v>123</v>
      </c>
      <c r="AD75" s="200" t="s">
        <v>182</v>
      </c>
      <c r="AE75" s="171">
        <v>6</v>
      </c>
      <c r="AF75" s="234" t="s">
        <v>239</v>
      </c>
      <c r="AG75" s="49">
        <v>0</v>
      </c>
      <c r="AH75" s="181"/>
      <c r="AI75" s="181"/>
      <c r="AJ75" s="181"/>
      <c r="AK75" s="181"/>
      <c r="AL75" s="181"/>
      <c r="AM75" s="181"/>
      <c r="AN75" s="181"/>
      <c r="AO75" s="181"/>
      <c r="AP75" s="181"/>
      <c r="AQ75" s="181"/>
      <c r="AR75" s="181"/>
      <c r="AS75" s="181"/>
      <c r="AT75" s="178">
        <v>10000</v>
      </c>
      <c r="AU75" s="178">
        <v>150000</v>
      </c>
      <c r="AV75" s="178">
        <v>150000</v>
      </c>
      <c r="AW75" s="188">
        <v>150000</v>
      </c>
      <c r="AX75" s="178">
        <v>150000</v>
      </c>
      <c r="AY75" s="178">
        <v>100000</v>
      </c>
      <c r="AZ75" s="178">
        <v>75000</v>
      </c>
      <c r="BA75" s="178">
        <v>350000</v>
      </c>
      <c r="BB75" s="178">
        <v>150000</v>
      </c>
      <c r="BC75" s="178">
        <v>100000</v>
      </c>
    </row>
    <row r="76" spans="1:78" ht="12.75" customHeight="1">
      <c r="A76" s="6">
        <f>A23+1</f>
        <v>1</v>
      </c>
      <c r="B76" s="21" t="s">
        <v>78</v>
      </c>
      <c r="C76" s="19">
        <v>6</v>
      </c>
      <c r="D76" s="18">
        <v>1</v>
      </c>
      <c r="E76" s="19"/>
      <c r="F76" s="19">
        <v>1</v>
      </c>
      <c r="G76" s="19">
        <v>2</v>
      </c>
      <c r="H76" s="19">
        <v>2</v>
      </c>
      <c r="I76" s="6">
        <f>SUM(D76:H76)</f>
        <v>6</v>
      </c>
      <c r="J76" s="20">
        <f>$D$3*D76+$E$3*E76+$F$3*F76+$G$3*G76+$H$3*H76</f>
        <v>875000</v>
      </c>
      <c r="K76" s="6"/>
      <c r="L76" s="51">
        <v>75000</v>
      </c>
      <c r="M76" s="51"/>
      <c r="N76" s="51"/>
      <c r="O76" s="51">
        <v>350000</v>
      </c>
      <c r="P76" s="51"/>
      <c r="Q76" s="51"/>
      <c r="R76" s="51"/>
      <c r="S76" s="51"/>
      <c r="T76" s="51"/>
      <c r="U76" s="51">
        <v>150000</v>
      </c>
      <c r="V76" s="51">
        <v>150000</v>
      </c>
      <c r="W76" s="51">
        <v>75000</v>
      </c>
      <c r="X76" s="51">
        <v>75000</v>
      </c>
      <c r="Y76" s="51">
        <f>SUM(L76:X76)</f>
        <v>875000</v>
      </c>
      <c r="Z76" s="48">
        <f>SUM(AR76:BQ76)</f>
        <v>0</v>
      </c>
      <c r="AA76" s="48"/>
      <c r="AB76" s="1" t="s">
        <v>34</v>
      </c>
      <c r="AC76" s="48"/>
      <c r="AD76" s="200" t="s">
        <v>182</v>
      </c>
      <c r="AE76" s="172">
        <v>6</v>
      </c>
      <c r="AF76" s="234" t="s">
        <v>239</v>
      </c>
      <c r="AG76" s="49">
        <v>0</v>
      </c>
      <c r="AK76" s="178">
        <v>10000</v>
      </c>
      <c r="AL76" s="178">
        <v>150000</v>
      </c>
      <c r="AM76" s="178">
        <v>150000</v>
      </c>
      <c r="AN76" s="178">
        <v>150000</v>
      </c>
      <c r="AO76" s="178">
        <v>150000</v>
      </c>
      <c r="AP76" s="178">
        <v>100000</v>
      </c>
      <c r="AQ76" s="178">
        <v>75000</v>
      </c>
      <c r="AR76" s="180"/>
      <c r="AS76" s="180"/>
      <c r="AT76" s="180"/>
      <c r="AU76" s="180"/>
      <c r="AV76" s="180"/>
      <c r="AW76" s="188"/>
      <c r="AX76" s="180"/>
      <c r="AY76" s="180"/>
      <c r="AZ76" s="180"/>
      <c r="BA76" s="180"/>
      <c r="BB76" s="180"/>
      <c r="BC76" s="180"/>
      <c r="BD76" s="49"/>
      <c r="BE76" s="49"/>
      <c r="BF76" s="49"/>
      <c r="BG76" s="49"/>
      <c r="BH76" s="49"/>
      <c r="BI76" s="49"/>
      <c r="BJ76" s="49"/>
      <c r="BK76" s="49"/>
      <c r="BL76" s="147"/>
      <c r="BM76" s="49"/>
      <c r="BN76" s="49"/>
      <c r="BO76" s="49"/>
      <c r="BP76" s="49"/>
      <c r="BQ76" s="49"/>
      <c r="BR76" s="50"/>
      <c r="BS76" s="48"/>
      <c r="BT76" s="48"/>
      <c r="BU76" s="48"/>
      <c r="BV76" s="48"/>
      <c r="BW76" s="48"/>
      <c r="BX76" s="48"/>
      <c r="BY76" s="48"/>
      <c r="BZ76" s="48"/>
    </row>
    <row r="77" spans="1:78" ht="12.75" customHeight="1">
      <c r="A77" s="6">
        <f>A76+1</f>
        <v>2</v>
      </c>
      <c r="B77" s="117" t="s">
        <v>124</v>
      </c>
      <c r="C77" s="19">
        <v>6</v>
      </c>
      <c r="D77" s="18">
        <v>2</v>
      </c>
      <c r="E77" s="19">
        <v>1</v>
      </c>
      <c r="F77" s="19">
        <v>6</v>
      </c>
      <c r="G77" s="19">
        <v>2</v>
      </c>
      <c r="H77" s="19">
        <v>2</v>
      </c>
      <c r="I77" s="6">
        <f>SUM(D77:H77)</f>
        <v>13</v>
      </c>
      <c r="J77" s="20">
        <f>$D$3*D77+$E$3*E77+$F$3*F77+$G$3*G77+$H$3*H77</f>
        <v>2850000</v>
      </c>
      <c r="K77" s="6"/>
      <c r="L77" s="51">
        <v>75000</v>
      </c>
      <c r="M77" s="51">
        <v>75000</v>
      </c>
      <c r="N77" s="51">
        <v>150000</v>
      </c>
      <c r="O77" s="51">
        <v>350000</v>
      </c>
      <c r="P77" s="51">
        <v>350000</v>
      </c>
      <c r="Q77" s="51">
        <v>350000</v>
      </c>
      <c r="R77" s="51">
        <v>350000</v>
      </c>
      <c r="S77" s="51">
        <v>350000</v>
      </c>
      <c r="T77" s="51">
        <v>350000</v>
      </c>
      <c r="U77" s="51">
        <v>150000</v>
      </c>
      <c r="V77" s="51">
        <v>150000</v>
      </c>
      <c r="W77" s="51">
        <v>75000</v>
      </c>
      <c r="X77" s="51">
        <v>75000</v>
      </c>
      <c r="Y77" s="51">
        <f>SUM(L77:X77)</f>
        <v>2850000</v>
      </c>
      <c r="Z77" s="48">
        <f>SUM(AR77:BQ77)</f>
        <v>0</v>
      </c>
      <c r="AA77" s="48"/>
      <c r="AC77" s="48"/>
      <c r="AD77" s="200" t="s">
        <v>182</v>
      </c>
      <c r="AE77" s="172">
        <v>6</v>
      </c>
      <c r="AF77" s="234" t="s">
        <v>239</v>
      </c>
      <c r="AG77" s="49">
        <v>0</v>
      </c>
      <c r="AK77" s="178">
        <v>10000</v>
      </c>
      <c r="AL77" s="178">
        <v>150000</v>
      </c>
      <c r="AM77" s="178">
        <v>150000</v>
      </c>
      <c r="AN77" s="178">
        <v>150000</v>
      </c>
      <c r="AO77" s="178">
        <v>150000</v>
      </c>
      <c r="AP77" s="178">
        <v>100000</v>
      </c>
      <c r="AQ77" s="178">
        <v>75000</v>
      </c>
      <c r="AR77" s="49"/>
      <c r="AS77" s="49"/>
      <c r="AT77" s="49"/>
      <c r="AU77" s="49"/>
      <c r="AV77" s="49"/>
      <c r="AW77" s="147"/>
      <c r="AX77" s="49"/>
      <c r="AY77" s="49"/>
      <c r="AZ77" s="49"/>
      <c r="BA77" s="49"/>
      <c r="BB77" s="49"/>
      <c r="BC77" s="49"/>
      <c r="BD77" s="49"/>
      <c r="BE77" s="49"/>
      <c r="BF77" s="49"/>
      <c r="BG77" s="49"/>
      <c r="BH77" s="49"/>
      <c r="BI77" s="49"/>
      <c r="BJ77" s="49"/>
      <c r="BK77" s="49"/>
      <c r="BL77" s="147"/>
      <c r="BM77" s="49"/>
      <c r="BN77" s="49"/>
      <c r="BO77" s="49"/>
      <c r="BP77" s="49"/>
      <c r="BQ77" s="49"/>
      <c r="BR77" s="50"/>
      <c r="BS77" s="48"/>
      <c r="BT77" s="48"/>
      <c r="BU77" s="48"/>
      <c r="BV77" s="48"/>
      <c r="BW77" s="48"/>
      <c r="BX77" s="48"/>
      <c r="BY77" s="48"/>
      <c r="BZ77" s="48"/>
    </row>
    <row r="78" spans="1:78" s="6" customFormat="1" ht="12.75" customHeight="1">
      <c r="A78" s="6" t="e">
        <f>A62+1</f>
        <v>#REF!</v>
      </c>
      <c r="B78" s="117" t="s">
        <v>122</v>
      </c>
      <c r="C78" s="19">
        <v>6</v>
      </c>
      <c r="D78" s="186"/>
      <c r="E78" s="17"/>
      <c r="F78" s="17"/>
      <c r="G78" s="17"/>
      <c r="H78" s="17"/>
      <c r="I78" s="6">
        <f>SUM(D78:H78)</f>
        <v>0</v>
      </c>
      <c r="J78" s="20">
        <f>$D$3*D78+$E$3*E78+$F$3*F78+$G$3*G78+$H$3*H78</f>
        <v>0</v>
      </c>
      <c r="L78" s="15"/>
      <c r="M78" s="15"/>
      <c r="N78" s="15"/>
      <c r="O78" s="15"/>
      <c r="P78" s="15"/>
      <c r="Q78" s="15"/>
      <c r="R78" s="15"/>
      <c r="S78" s="15"/>
      <c r="T78" s="15"/>
      <c r="U78" s="15"/>
      <c r="V78" s="15"/>
      <c r="W78" s="15"/>
      <c r="X78" s="15"/>
      <c r="Y78" s="15"/>
      <c r="Z78" s="51">
        <f>SUM(AR78:BQ78)</f>
        <v>0</v>
      </c>
      <c r="AA78" s="51"/>
      <c r="AC78" s="51"/>
      <c r="AD78" s="200" t="s">
        <v>182</v>
      </c>
      <c r="AE78" s="175">
        <v>6</v>
      </c>
      <c r="AF78" s="234" t="s">
        <v>240</v>
      </c>
      <c r="AG78" s="53">
        <v>0</v>
      </c>
      <c r="AK78" s="178">
        <v>10000</v>
      </c>
      <c r="AL78" s="178">
        <v>150000</v>
      </c>
      <c r="AM78" s="178">
        <v>150000</v>
      </c>
      <c r="AN78" s="178">
        <v>150000</v>
      </c>
      <c r="AO78" s="178">
        <v>150000</v>
      </c>
      <c r="AP78" s="178">
        <v>100000</v>
      </c>
      <c r="AQ78" s="178">
        <v>75000</v>
      </c>
      <c r="AR78" s="53"/>
      <c r="AS78" s="53"/>
      <c r="AT78" s="53"/>
      <c r="AU78" s="53"/>
      <c r="AV78" s="53"/>
      <c r="AW78" s="147"/>
      <c r="AX78" s="53"/>
      <c r="AY78" s="53"/>
      <c r="AZ78" s="53"/>
      <c r="BA78" s="53"/>
      <c r="BB78" s="53"/>
      <c r="BC78" s="53"/>
      <c r="BD78" s="53"/>
      <c r="BE78" s="53"/>
      <c r="BF78" s="53"/>
      <c r="BG78" s="53"/>
      <c r="BH78" s="53"/>
      <c r="BI78" s="53"/>
      <c r="BJ78" s="53"/>
      <c r="BK78" s="53"/>
      <c r="BL78" s="53"/>
      <c r="BM78" s="53"/>
      <c r="BN78" s="53"/>
      <c r="BO78" s="53"/>
      <c r="BP78" s="53"/>
      <c r="BQ78" s="53"/>
      <c r="BR78" s="58"/>
      <c r="BS78" s="51"/>
      <c r="BT78" s="51"/>
      <c r="BU78" s="51"/>
      <c r="BV78" s="51"/>
      <c r="BW78" s="51"/>
      <c r="BX78" s="51"/>
      <c r="BY78" s="51"/>
      <c r="BZ78" s="51"/>
    </row>
    <row r="79" spans="1:99" s="6" customFormat="1" ht="14.25">
      <c r="A79" s="6" t="e">
        <f>A53+1</f>
        <v>#REF!</v>
      </c>
      <c r="B79" s="113" t="s">
        <v>61</v>
      </c>
      <c r="C79" s="19">
        <v>3</v>
      </c>
      <c r="D79" s="18">
        <v>2</v>
      </c>
      <c r="E79" s="19">
        <v>1</v>
      </c>
      <c r="F79" s="19">
        <v>3</v>
      </c>
      <c r="G79" s="19">
        <v>2</v>
      </c>
      <c r="H79" s="19">
        <v>2</v>
      </c>
      <c r="I79" s="6">
        <f>SUM(D79:H79)</f>
        <v>10</v>
      </c>
      <c r="J79" s="20">
        <f>$D$3*D79+$E$3*E79+$F$3*F79+$G$3*G79+$H$3*H79</f>
        <v>1800000</v>
      </c>
      <c r="L79" s="51">
        <v>75000</v>
      </c>
      <c r="M79" s="51">
        <v>75000</v>
      </c>
      <c r="N79" s="51">
        <v>150000</v>
      </c>
      <c r="O79" s="51">
        <v>350000</v>
      </c>
      <c r="P79" s="51">
        <v>350000</v>
      </c>
      <c r="Q79" s="51">
        <v>350000</v>
      </c>
      <c r="R79" s="51"/>
      <c r="S79" s="51"/>
      <c r="T79" s="51"/>
      <c r="U79" s="51">
        <v>150000</v>
      </c>
      <c r="V79" s="51">
        <v>150000</v>
      </c>
      <c r="W79" s="51">
        <v>75000</v>
      </c>
      <c r="X79" s="51">
        <v>75000</v>
      </c>
      <c r="Y79" s="51">
        <f>SUM(L79:X79)</f>
        <v>1800000</v>
      </c>
      <c r="Z79" s="51">
        <f>SUM(AB79:BQ79)</f>
        <v>2580003</v>
      </c>
      <c r="AA79" s="51"/>
      <c r="AB79" s="51"/>
      <c r="AC79" s="51"/>
      <c r="AD79" s="200" t="s">
        <v>182</v>
      </c>
      <c r="AE79" s="175">
        <v>3</v>
      </c>
      <c r="AF79" s="234" t="s">
        <v>240</v>
      </c>
      <c r="AG79" s="53"/>
      <c r="AH79" s="53"/>
      <c r="AI79" s="53"/>
      <c r="AJ79" s="53"/>
      <c r="AK79" s="53"/>
      <c r="AL79" s="53"/>
      <c r="AM79" s="53"/>
      <c r="AO79" s="178">
        <v>40000</v>
      </c>
      <c r="AP79" s="178">
        <v>100000</v>
      </c>
      <c r="AQ79" s="178">
        <v>250000</v>
      </c>
      <c r="AR79" s="178">
        <v>360000</v>
      </c>
      <c r="AS79" s="178">
        <v>360000</v>
      </c>
      <c r="AT79" s="178">
        <v>360000</v>
      </c>
      <c r="AU79" s="178">
        <v>360000</v>
      </c>
      <c r="AV79" s="178">
        <v>360000</v>
      </c>
      <c r="AW79" s="188">
        <v>250000</v>
      </c>
      <c r="AX79" s="178">
        <v>100000</v>
      </c>
      <c r="AY79" s="178">
        <v>40000</v>
      </c>
      <c r="BA79" s="53"/>
      <c r="BB79" s="53"/>
      <c r="BC79" s="53"/>
      <c r="BD79" s="53"/>
      <c r="BE79" s="53"/>
      <c r="BF79" s="53"/>
      <c r="BG79" s="53"/>
      <c r="BH79" s="53"/>
      <c r="BI79" s="53"/>
      <c r="BJ79" s="53"/>
      <c r="BK79" s="53"/>
      <c r="BL79" s="53"/>
      <c r="BM79" s="53"/>
      <c r="BN79" s="53"/>
      <c r="BO79" s="53"/>
      <c r="BP79" s="53"/>
      <c r="BQ79" s="53"/>
      <c r="BR79" s="58"/>
      <c r="BS79" s="51"/>
      <c r="BT79" s="51"/>
      <c r="BU79" s="51"/>
      <c r="BV79" s="51"/>
      <c r="BW79" s="51"/>
      <c r="BX79" s="51"/>
      <c r="BY79" s="51"/>
      <c r="BZ79" s="51"/>
      <c r="CU79" s="6" t="s">
        <v>34</v>
      </c>
    </row>
    <row r="80" spans="1:78" s="6" customFormat="1" ht="12.75" customHeight="1">
      <c r="A80" s="6" t="e">
        <f>A79+1</f>
        <v>#REF!</v>
      </c>
      <c r="B80" s="126" t="s">
        <v>64</v>
      </c>
      <c r="C80" s="19">
        <v>3</v>
      </c>
      <c r="D80" s="18">
        <v>1</v>
      </c>
      <c r="E80" s="19">
        <v>1</v>
      </c>
      <c r="F80" s="19">
        <v>9</v>
      </c>
      <c r="G80" s="19">
        <v>2</v>
      </c>
      <c r="H80" s="19">
        <v>2</v>
      </c>
      <c r="I80" s="6">
        <f>SUM(D80:H80)</f>
        <v>15</v>
      </c>
      <c r="J80" s="20">
        <f>$D$3*D80+$E$3*E80+$F$3*F80+$G$3*G80+$H$3*H80</f>
        <v>3825000</v>
      </c>
      <c r="L80" s="51">
        <v>75000</v>
      </c>
      <c r="M80" s="51"/>
      <c r="N80" s="51">
        <v>150000</v>
      </c>
      <c r="O80" s="51">
        <v>350000</v>
      </c>
      <c r="P80" s="51">
        <v>350000</v>
      </c>
      <c r="Q80" s="51">
        <v>350000</v>
      </c>
      <c r="R80" s="51">
        <v>350000</v>
      </c>
      <c r="S80" s="51">
        <v>350000</v>
      </c>
      <c r="T80" s="51">
        <f>350000*4</f>
        <v>1400000</v>
      </c>
      <c r="U80" s="51">
        <v>150000</v>
      </c>
      <c r="V80" s="51">
        <v>150000</v>
      </c>
      <c r="W80" s="51">
        <v>75000</v>
      </c>
      <c r="X80" s="51">
        <v>75000</v>
      </c>
      <c r="Y80" s="51">
        <f>SUM(L80:X80)</f>
        <v>3825000</v>
      </c>
      <c r="Z80" s="51">
        <f>SUM(AB80:BQ80)</f>
        <v>3</v>
      </c>
      <c r="AA80" s="51"/>
      <c r="AB80" s="51"/>
      <c r="AC80" s="51"/>
      <c r="AD80" s="200" t="s">
        <v>182</v>
      </c>
      <c r="AE80" s="175">
        <v>3</v>
      </c>
      <c r="AF80" s="234" t="s">
        <v>241</v>
      </c>
      <c r="AG80" s="49">
        <v>0</v>
      </c>
      <c r="AH80" s="53"/>
      <c r="AI80" s="53"/>
      <c r="AJ80" s="53"/>
      <c r="AK80" s="53"/>
      <c r="AL80" s="53"/>
      <c r="AM80" s="53"/>
      <c r="AN80" s="53"/>
      <c r="AO80" s="53"/>
      <c r="AP80" s="53"/>
      <c r="AQ80" s="53"/>
      <c r="AR80" s="53"/>
      <c r="AS80" s="53"/>
      <c r="AT80" s="53"/>
      <c r="AU80" s="53"/>
      <c r="AV80" s="53"/>
      <c r="AW80" s="147"/>
      <c r="AX80" s="53"/>
      <c r="AY80" s="53"/>
      <c r="AZ80" s="53"/>
      <c r="BA80" s="53"/>
      <c r="BB80" s="53"/>
      <c r="BC80" s="53"/>
      <c r="BD80" s="53"/>
      <c r="BE80" s="53"/>
      <c r="BF80" s="53"/>
      <c r="BG80" s="53"/>
      <c r="BH80" s="53"/>
      <c r="BI80" s="53"/>
      <c r="BJ80" s="53"/>
      <c r="BK80" s="53"/>
      <c r="BL80" s="53"/>
      <c r="BM80" s="53"/>
      <c r="BN80" s="53"/>
      <c r="BO80" s="53"/>
      <c r="BP80" s="53"/>
      <c r="BQ80" s="53"/>
      <c r="BR80" s="58"/>
      <c r="BS80" s="51"/>
      <c r="BT80" s="51"/>
      <c r="BU80" s="51"/>
      <c r="BV80" s="51"/>
      <c r="BW80" s="51"/>
      <c r="BX80" s="51"/>
      <c r="BY80" s="51"/>
      <c r="BZ80" s="51"/>
    </row>
    <row r="81" spans="2:78" s="40" customFormat="1" ht="12.75" customHeight="1">
      <c r="B81" s="121" t="s">
        <v>191</v>
      </c>
      <c r="C81" s="179"/>
      <c r="D81" s="179"/>
      <c r="E81" s="179"/>
      <c r="F81" s="179"/>
      <c r="G81" s="179"/>
      <c r="H81" s="179"/>
      <c r="J81" s="176"/>
      <c r="L81" s="177"/>
      <c r="M81" s="177"/>
      <c r="N81" s="177"/>
      <c r="O81" s="177"/>
      <c r="P81" s="177"/>
      <c r="Q81" s="177"/>
      <c r="R81" s="177"/>
      <c r="S81" s="177"/>
      <c r="T81" s="177"/>
      <c r="U81" s="177"/>
      <c r="V81" s="177"/>
      <c r="W81" s="177"/>
      <c r="X81" s="177"/>
      <c r="Y81" s="177"/>
      <c r="Z81" s="177"/>
      <c r="AA81" s="177"/>
      <c r="AB81" s="177"/>
      <c r="AC81" s="177"/>
      <c r="AD81" s="202" t="s">
        <v>182</v>
      </c>
      <c r="AE81" s="184">
        <v>6</v>
      </c>
      <c r="AF81" s="205" t="s">
        <v>242</v>
      </c>
      <c r="AG81" s="180"/>
      <c r="AH81" s="178"/>
      <c r="AI81" s="178"/>
      <c r="AJ81" s="178"/>
      <c r="AK81" s="178"/>
      <c r="AL81" s="178"/>
      <c r="AM81" s="178"/>
      <c r="AN81" s="178"/>
      <c r="AO81" s="178"/>
      <c r="AP81" s="178"/>
      <c r="AQ81" s="178"/>
      <c r="AR81" s="178"/>
      <c r="AS81" s="178"/>
      <c r="AT81" s="178"/>
      <c r="AU81" s="178"/>
      <c r="AV81" s="178"/>
      <c r="AW81" s="188"/>
      <c r="AX81" s="178"/>
      <c r="AY81" s="178"/>
      <c r="AZ81" s="178"/>
      <c r="BA81" s="178"/>
      <c r="BB81" s="178"/>
      <c r="BC81" s="178"/>
      <c r="BD81" s="178"/>
      <c r="BE81" s="178"/>
      <c r="BF81" s="178"/>
      <c r="BG81" s="178"/>
      <c r="BH81" s="178"/>
      <c r="BI81" s="178"/>
      <c r="BJ81" s="178"/>
      <c r="BK81" s="178"/>
      <c r="BL81" s="178"/>
      <c r="BM81" s="178"/>
      <c r="BN81" s="178"/>
      <c r="BO81" s="178"/>
      <c r="BP81" s="178"/>
      <c r="BQ81" s="178"/>
      <c r="BR81" s="178"/>
      <c r="BS81" s="177"/>
      <c r="BT81" s="177"/>
      <c r="BU81" s="177"/>
      <c r="BV81" s="177"/>
      <c r="BW81" s="177"/>
      <c r="BX81" s="177"/>
      <c r="BY81" s="177"/>
      <c r="BZ81" s="177"/>
    </row>
    <row r="82" ht="15">
      <c r="B82" s="112" t="s">
        <v>190</v>
      </c>
    </row>
    <row r="83" spans="2:78" s="6" customFormat="1" ht="12.75" customHeight="1">
      <c r="B83" s="6" t="s">
        <v>184</v>
      </c>
      <c r="C83" s="29"/>
      <c r="D83" s="29"/>
      <c r="E83" s="29"/>
      <c r="F83" s="29"/>
      <c r="G83" s="29"/>
      <c r="H83" s="29"/>
      <c r="J83" s="20"/>
      <c r="L83" s="51"/>
      <c r="M83" s="51"/>
      <c r="N83" s="51"/>
      <c r="O83" s="51"/>
      <c r="P83" s="51"/>
      <c r="Q83" s="51"/>
      <c r="R83" s="51"/>
      <c r="S83" s="51"/>
      <c r="T83" s="51"/>
      <c r="U83" s="51"/>
      <c r="V83" s="51"/>
      <c r="W83" s="51"/>
      <c r="X83" s="51"/>
      <c r="Y83" s="51"/>
      <c r="Z83" s="51"/>
      <c r="AA83" s="51"/>
      <c r="AC83" s="51"/>
      <c r="AD83" s="197" t="s">
        <v>180</v>
      </c>
      <c r="AE83" s="158"/>
      <c r="AF83" s="234" t="s">
        <v>243</v>
      </c>
      <c r="AH83" s="51">
        <v>100000</v>
      </c>
      <c r="AI83" s="51"/>
      <c r="AW83" s="149"/>
      <c r="BR83" s="53"/>
      <c r="BS83" s="51"/>
      <c r="BT83" s="51"/>
      <c r="BU83" s="51"/>
      <c r="BV83" s="51"/>
      <c r="BW83" s="51"/>
      <c r="BX83" s="51"/>
      <c r="BY83" s="51"/>
      <c r="BZ83" s="51"/>
    </row>
    <row r="84" spans="2:78" s="6" customFormat="1" ht="12.75" customHeight="1">
      <c r="B84" s="6" t="s">
        <v>133</v>
      </c>
      <c r="C84" s="29"/>
      <c r="D84" s="29"/>
      <c r="E84" s="29"/>
      <c r="F84" s="29"/>
      <c r="G84" s="29"/>
      <c r="H84" s="29"/>
      <c r="J84" s="20"/>
      <c r="L84" s="51"/>
      <c r="M84" s="51"/>
      <c r="N84" s="51"/>
      <c r="O84" s="51"/>
      <c r="P84" s="51"/>
      <c r="Q84" s="51"/>
      <c r="R84" s="51"/>
      <c r="S84" s="51"/>
      <c r="T84" s="51"/>
      <c r="U84" s="51"/>
      <c r="V84" s="51"/>
      <c r="W84" s="51"/>
      <c r="X84" s="51"/>
      <c r="Y84" s="51"/>
      <c r="Z84" s="51"/>
      <c r="AA84" s="51"/>
      <c r="AC84" s="51"/>
      <c r="AD84" s="197" t="s">
        <v>180</v>
      </c>
      <c r="AE84" s="158"/>
      <c r="AF84" s="234" t="s">
        <v>243</v>
      </c>
      <c r="AH84" s="51">
        <v>60000</v>
      </c>
      <c r="AW84" s="149"/>
      <c r="BR84" s="53"/>
      <c r="BS84" s="51"/>
      <c r="BT84" s="51"/>
      <c r="BU84" s="51"/>
      <c r="BV84" s="51"/>
      <c r="BW84" s="51"/>
      <c r="BX84" s="51"/>
      <c r="BY84" s="51"/>
      <c r="BZ84" s="51"/>
    </row>
    <row r="85" spans="2:78" s="6" customFormat="1" ht="12.75" customHeight="1">
      <c r="B85" s="6" t="s">
        <v>37</v>
      </c>
      <c r="C85" s="29"/>
      <c r="D85" s="29"/>
      <c r="E85" s="29"/>
      <c r="F85" s="29"/>
      <c r="G85" s="29"/>
      <c r="H85" s="29"/>
      <c r="J85" s="20"/>
      <c r="L85" s="51"/>
      <c r="M85" s="51"/>
      <c r="N85" s="51"/>
      <c r="O85" s="51"/>
      <c r="P85" s="51"/>
      <c r="Q85" s="51"/>
      <c r="R85" s="51"/>
      <c r="S85" s="51"/>
      <c r="T85" s="51"/>
      <c r="U85" s="51"/>
      <c r="V85" s="51"/>
      <c r="W85" s="51"/>
      <c r="X85" s="51"/>
      <c r="Y85" s="51"/>
      <c r="Z85" s="51"/>
      <c r="AA85" s="51"/>
      <c r="AC85" s="51"/>
      <c r="AD85" s="197" t="s">
        <v>180</v>
      </c>
      <c r="AE85" s="158"/>
      <c r="AF85" s="234" t="s">
        <v>243</v>
      </c>
      <c r="AG85" s="6" t="s">
        <v>34</v>
      </c>
      <c r="AH85" s="51"/>
      <c r="AI85" s="51">
        <v>60000</v>
      </c>
      <c r="AM85" s="53">
        <v>40000</v>
      </c>
      <c r="AN85" s="53">
        <v>100000</v>
      </c>
      <c r="AO85" s="53">
        <v>250000</v>
      </c>
      <c r="AP85" s="53">
        <v>360000</v>
      </c>
      <c r="AQ85" s="53">
        <v>360000</v>
      </c>
      <c r="AR85" s="53">
        <v>360000</v>
      </c>
      <c r="AS85" s="53">
        <v>360000</v>
      </c>
      <c r="AT85" s="53">
        <v>360000</v>
      </c>
      <c r="AU85" s="53">
        <v>250000</v>
      </c>
      <c r="AV85" s="53">
        <v>100000</v>
      </c>
      <c r="AW85" s="147">
        <v>40000</v>
      </c>
      <c r="BR85" s="53"/>
      <c r="BS85" s="51"/>
      <c r="BT85" s="51"/>
      <c r="BU85" s="51"/>
      <c r="BV85" s="51"/>
      <c r="BW85" s="51"/>
      <c r="BX85" s="51"/>
      <c r="BY85" s="51"/>
      <c r="BZ85" s="51"/>
    </row>
    <row r="86" spans="2:78" s="6" customFormat="1" ht="12.75" customHeight="1">
      <c r="B86" s="168" t="s">
        <v>185</v>
      </c>
      <c r="C86" s="29"/>
      <c r="D86" s="29"/>
      <c r="E86" s="29"/>
      <c r="F86" s="29"/>
      <c r="G86" s="29"/>
      <c r="H86" s="29"/>
      <c r="J86" s="20"/>
      <c r="L86" s="51"/>
      <c r="M86" s="51"/>
      <c r="N86" s="51"/>
      <c r="O86" s="51"/>
      <c r="P86" s="51"/>
      <c r="Q86" s="51"/>
      <c r="R86" s="51"/>
      <c r="S86" s="51"/>
      <c r="T86" s="51"/>
      <c r="U86" s="51"/>
      <c r="V86" s="51"/>
      <c r="W86" s="51"/>
      <c r="X86" s="51"/>
      <c r="Y86" s="51"/>
      <c r="Z86" s="51"/>
      <c r="AA86" s="51"/>
      <c r="AC86" s="51"/>
      <c r="AD86" s="197" t="s">
        <v>180</v>
      </c>
      <c r="AE86" s="158"/>
      <c r="AF86" s="205" t="s">
        <v>244</v>
      </c>
      <c r="AH86" s="51"/>
      <c r="AI86" s="51"/>
      <c r="AJ86" s="53">
        <v>10000</v>
      </c>
      <c r="AK86" s="53">
        <v>150000</v>
      </c>
      <c r="AL86" s="53">
        <v>150000</v>
      </c>
      <c r="AM86" s="53">
        <v>150000</v>
      </c>
      <c r="AN86" s="53">
        <v>150000</v>
      </c>
      <c r="AO86" s="53">
        <v>100000</v>
      </c>
      <c r="AP86" s="53">
        <v>75000</v>
      </c>
      <c r="AQ86" s="53"/>
      <c r="AR86" s="53"/>
      <c r="AS86" s="53"/>
      <c r="AT86" s="53"/>
      <c r="AU86" s="53"/>
      <c r="AV86" s="53"/>
      <c r="AW86" s="147"/>
      <c r="BR86" s="53"/>
      <c r="BS86" s="51"/>
      <c r="BT86" s="51"/>
      <c r="BU86" s="51"/>
      <c r="BV86" s="51"/>
      <c r="BW86" s="51"/>
      <c r="BX86" s="51"/>
      <c r="BY86" s="51"/>
      <c r="BZ86" s="51"/>
    </row>
    <row r="87" spans="2:78" s="6" customFormat="1" ht="12.75" customHeight="1">
      <c r="B87" s="168"/>
      <c r="C87" s="29"/>
      <c r="D87" s="29"/>
      <c r="E87" s="29"/>
      <c r="F87" s="29"/>
      <c r="G87" s="29"/>
      <c r="H87" s="29"/>
      <c r="J87" s="20"/>
      <c r="L87" s="51"/>
      <c r="M87" s="51"/>
      <c r="N87" s="51"/>
      <c r="O87" s="51"/>
      <c r="P87" s="51"/>
      <c r="Q87" s="51"/>
      <c r="R87" s="51"/>
      <c r="S87" s="51"/>
      <c r="T87" s="51"/>
      <c r="U87" s="51"/>
      <c r="V87" s="51"/>
      <c r="W87" s="51"/>
      <c r="X87" s="51"/>
      <c r="Y87" s="51"/>
      <c r="Z87" s="51"/>
      <c r="AA87" s="51"/>
      <c r="AC87" s="51"/>
      <c r="AD87" s="197"/>
      <c r="AE87" s="158"/>
      <c r="AF87" s="205"/>
      <c r="AH87" s="51"/>
      <c r="AI87" s="51"/>
      <c r="AJ87" s="53"/>
      <c r="AK87" s="53"/>
      <c r="AL87" s="53"/>
      <c r="AM87" s="53"/>
      <c r="AN87" s="53"/>
      <c r="AO87" s="53"/>
      <c r="AP87" s="53"/>
      <c r="AQ87" s="53"/>
      <c r="AR87" s="53"/>
      <c r="AS87" s="53"/>
      <c r="AT87" s="53"/>
      <c r="AU87" s="53"/>
      <c r="AV87" s="53"/>
      <c r="AW87" s="147"/>
      <c r="BR87" s="53"/>
      <c r="BS87" s="51"/>
      <c r="BT87" s="51"/>
      <c r="BU87" s="51"/>
      <c r="BV87" s="51"/>
      <c r="BW87" s="51"/>
      <c r="BX87" s="51"/>
      <c r="BY87" s="51"/>
      <c r="BZ87" s="51"/>
    </row>
    <row r="88" spans="1:64" s="181" customFormat="1" ht="14.25">
      <c r="A88" s="40"/>
      <c r="B88" s="40" t="s">
        <v>222</v>
      </c>
      <c r="C88" s="40"/>
      <c r="D88" s="40"/>
      <c r="E88" s="40"/>
      <c r="F88" s="40"/>
      <c r="G88" s="40"/>
      <c r="H88" s="40"/>
      <c r="I88" s="40"/>
      <c r="J88" s="176"/>
      <c r="K88" s="40"/>
      <c r="L88" s="218"/>
      <c r="M88" s="218"/>
      <c r="N88" s="218"/>
      <c r="O88" s="218"/>
      <c r="P88" s="218"/>
      <c r="Q88" s="218"/>
      <c r="R88" s="218"/>
      <c r="S88" s="218"/>
      <c r="T88" s="218"/>
      <c r="U88" s="218"/>
      <c r="V88" s="218"/>
      <c r="W88" s="218"/>
      <c r="X88" s="218"/>
      <c r="Y88" s="218"/>
      <c r="Z88" s="183"/>
      <c r="AA88" s="183"/>
      <c r="AD88" s="202" t="s">
        <v>180</v>
      </c>
      <c r="AE88" s="184"/>
      <c r="AF88" s="205" t="s">
        <v>242</v>
      </c>
      <c r="AW88" s="185"/>
      <c r="BL88" s="185"/>
    </row>
    <row r="89" spans="1:33" ht="14.25">
      <c r="A89" s="6"/>
      <c r="B89" s="6"/>
      <c r="C89" s="6"/>
      <c r="D89" s="6"/>
      <c r="E89" s="6"/>
      <c r="F89" s="6"/>
      <c r="G89" s="6"/>
      <c r="H89" s="6"/>
      <c r="I89" s="6"/>
      <c r="J89" s="20"/>
      <c r="K89" s="6"/>
      <c r="L89" s="15"/>
      <c r="M89" s="15"/>
      <c r="N89" s="15"/>
      <c r="O89" s="15"/>
      <c r="P89" s="15"/>
      <c r="Q89" s="15"/>
      <c r="R89" s="15"/>
      <c r="S89" s="15"/>
      <c r="T89" s="15"/>
      <c r="U89" s="15"/>
      <c r="V89" s="15"/>
      <c r="W89" s="15"/>
      <c r="X89" s="15"/>
      <c r="Y89" s="15"/>
      <c r="AG89" s="48" t="s">
        <v>34</v>
      </c>
    </row>
    <row r="90" spans="1:78" ht="12.75" customHeight="1">
      <c r="A90" s="6"/>
      <c r="B90" s="6" t="s">
        <v>28</v>
      </c>
      <c r="C90" s="27"/>
      <c r="D90" s="22"/>
      <c r="E90" s="24"/>
      <c r="F90" s="24"/>
      <c r="G90" s="29"/>
      <c r="H90" s="24"/>
      <c r="I90" s="6"/>
      <c r="J90" s="20"/>
      <c r="K90" s="6"/>
      <c r="L90" s="51"/>
      <c r="M90" s="51"/>
      <c r="N90" s="51"/>
      <c r="O90" s="51"/>
      <c r="P90" s="51"/>
      <c r="Q90" s="51"/>
      <c r="R90" s="51"/>
      <c r="S90" s="51"/>
      <c r="T90" s="51"/>
      <c r="U90" s="51"/>
      <c r="V90" s="51"/>
      <c r="W90" s="51"/>
      <c r="X90" s="51"/>
      <c r="Y90" s="51"/>
      <c r="Z90" s="51"/>
      <c r="AA90" s="51"/>
      <c r="AB90" s="6"/>
      <c r="AC90" s="51"/>
      <c r="AD90" s="197" t="s">
        <v>180</v>
      </c>
      <c r="AF90" s="234" t="s">
        <v>245</v>
      </c>
      <c r="AG90" s="54"/>
      <c r="AH90" s="49" t="s">
        <v>34</v>
      </c>
      <c r="AI90" s="49"/>
      <c r="AJ90" s="48"/>
      <c r="AK90" s="49"/>
      <c r="AL90" s="49"/>
      <c r="AM90" s="49"/>
      <c r="AN90" s="49"/>
      <c r="AO90" s="49" t="s">
        <v>34</v>
      </c>
      <c r="AR90" s="53">
        <v>10000</v>
      </c>
      <c r="AS90" s="53">
        <v>150000</v>
      </c>
      <c r="AT90" s="53">
        <v>150000</v>
      </c>
      <c r="AU90" s="53">
        <v>150000</v>
      </c>
      <c r="AV90" s="53">
        <v>150000</v>
      </c>
      <c r="AW90" s="147">
        <v>100000</v>
      </c>
      <c r="AX90" s="53">
        <v>75000</v>
      </c>
      <c r="BA90" s="49"/>
      <c r="BB90" s="49"/>
      <c r="BC90" s="49"/>
      <c r="BD90" s="49"/>
      <c r="BH90" s="49"/>
      <c r="BK90" s="49"/>
      <c r="BM90" s="49"/>
      <c r="BN90" s="49"/>
      <c r="BO90" s="49"/>
      <c r="BP90" s="49"/>
      <c r="BQ90" s="49"/>
      <c r="BR90" s="50"/>
      <c r="BS90" s="48"/>
      <c r="BT90" s="48"/>
      <c r="BU90" s="48"/>
      <c r="BV90" s="48"/>
      <c r="BW90" s="48"/>
      <c r="BX90" s="48"/>
      <c r="BY90" s="48"/>
      <c r="BZ90" s="48"/>
    </row>
    <row r="91" spans="1:78" ht="12.75" customHeight="1">
      <c r="A91" s="6"/>
      <c r="B91" s="6" t="s">
        <v>26</v>
      </c>
      <c r="C91" s="27"/>
      <c r="D91" s="22"/>
      <c r="E91" s="24"/>
      <c r="F91" s="24"/>
      <c r="G91" s="29"/>
      <c r="H91" s="24"/>
      <c r="I91" s="6"/>
      <c r="J91" s="20"/>
      <c r="K91" s="6"/>
      <c r="L91" s="51"/>
      <c r="M91" s="51"/>
      <c r="N91" s="51"/>
      <c r="O91" s="51"/>
      <c r="P91" s="51"/>
      <c r="Q91" s="51"/>
      <c r="R91" s="51"/>
      <c r="S91" s="51"/>
      <c r="T91" s="51"/>
      <c r="U91" s="51"/>
      <c r="V91" s="51"/>
      <c r="W91" s="51"/>
      <c r="X91" s="51"/>
      <c r="Y91" s="51"/>
      <c r="Z91" s="51"/>
      <c r="AA91" s="51"/>
      <c r="AB91" s="6"/>
      <c r="AC91" s="51"/>
      <c r="AD91" s="197" t="s">
        <v>180</v>
      </c>
      <c r="AF91" s="234" t="s">
        <v>238</v>
      </c>
      <c r="AG91" s="54"/>
      <c r="AH91" s="49"/>
      <c r="AI91" s="49"/>
      <c r="AJ91" s="49"/>
      <c r="AK91" s="49"/>
      <c r="AL91" s="180"/>
      <c r="AM91" s="180"/>
      <c r="AN91" s="180"/>
      <c r="AO91" s="180"/>
      <c r="AP91" s="53"/>
      <c r="AQ91" s="53"/>
      <c r="AR91" s="53"/>
      <c r="AT91" s="53">
        <v>10000</v>
      </c>
      <c r="AU91" s="53">
        <v>150000</v>
      </c>
      <c r="AV91" s="53">
        <v>150000</v>
      </c>
      <c r="AW91" s="147">
        <v>150000</v>
      </c>
      <c r="AX91" s="53">
        <v>150000</v>
      </c>
      <c r="AY91" s="53">
        <v>100000</v>
      </c>
      <c r="AZ91" s="53">
        <v>75000</v>
      </c>
      <c r="BA91" s="53"/>
      <c r="BB91" s="49"/>
      <c r="BC91" s="180"/>
      <c r="BD91" s="180"/>
      <c r="BE91" s="49"/>
      <c r="BF91" s="49"/>
      <c r="BG91" s="49"/>
      <c r="BI91" s="49"/>
      <c r="BJ91" s="49"/>
      <c r="BK91" s="49"/>
      <c r="BL91" s="147"/>
      <c r="BM91" s="49"/>
      <c r="BP91" s="49"/>
      <c r="BQ91" s="49"/>
      <c r="BR91" s="50"/>
      <c r="BS91" s="48"/>
      <c r="BT91" s="48"/>
      <c r="BU91" s="48"/>
      <c r="BV91" s="48"/>
      <c r="BW91" s="48"/>
      <c r="BX91" s="48"/>
      <c r="BY91" s="48"/>
      <c r="BZ91" s="48"/>
    </row>
    <row r="92" spans="2:78" ht="12.75" customHeight="1">
      <c r="B92" s="6" t="s">
        <v>125</v>
      </c>
      <c r="C92" s="27"/>
      <c r="D92" s="22"/>
      <c r="E92" s="24"/>
      <c r="F92" s="24"/>
      <c r="G92" s="29"/>
      <c r="H92" s="24"/>
      <c r="I92" s="6"/>
      <c r="J92" s="20"/>
      <c r="K92" s="6"/>
      <c r="L92" s="51"/>
      <c r="M92" s="51"/>
      <c r="N92" s="51"/>
      <c r="O92" s="51"/>
      <c r="P92" s="51"/>
      <c r="Q92" s="51"/>
      <c r="R92" s="51"/>
      <c r="S92" s="51"/>
      <c r="T92" s="51"/>
      <c r="U92" s="51"/>
      <c r="V92" s="51"/>
      <c r="W92" s="51"/>
      <c r="X92" s="51"/>
      <c r="Y92" s="51"/>
      <c r="Z92" s="51"/>
      <c r="AA92" s="51"/>
      <c r="AB92" s="6"/>
      <c r="AC92" s="51"/>
      <c r="AD92" s="197" t="s">
        <v>180</v>
      </c>
      <c r="AF92" s="234" t="s">
        <v>245</v>
      </c>
      <c r="AG92" s="72"/>
      <c r="AH92" s="72"/>
      <c r="AI92" s="72"/>
      <c r="AJ92" s="49"/>
      <c r="AK92" s="49"/>
      <c r="AL92" s="181"/>
      <c r="AM92" s="180"/>
      <c r="AN92" s="180"/>
      <c r="AO92" s="180"/>
      <c r="AU92" s="53">
        <v>10000</v>
      </c>
      <c r="AV92" s="53">
        <v>150000</v>
      </c>
      <c r="AW92" s="147">
        <v>150000</v>
      </c>
      <c r="AX92" s="53">
        <v>150000</v>
      </c>
      <c r="AY92" s="53">
        <v>150000</v>
      </c>
      <c r="AZ92" s="53">
        <v>100000</v>
      </c>
      <c r="BA92" s="53">
        <v>75000</v>
      </c>
      <c r="BB92" s="49"/>
      <c r="BC92" s="180"/>
      <c r="BD92" s="180"/>
      <c r="BE92" s="49"/>
      <c r="BF92" s="49"/>
      <c r="BG92" s="49"/>
      <c r="BH92" s="49"/>
      <c r="BI92" s="49"/>
      <c r="BJ92" s="49"/>
      <c r="BK92" s="49"/>
      <c r="BP92" s="49"/>
      <c r="BQ92" s="49"/>
      <c r="BR92" s="50"/>
      <c r="BS92" s="48"/>
      <c r="BT92" s="48"/>
      <c r="BU92" s="48"/>
      <c r="BV92" s="48"/>
      <c r="BW92" s="48"/>
      <c r="BX92" s="48"/>
      <c r="BY92" s="48"/>
      <c r="BZ92" s="48"/>
    </row>
    <row r="93" spans="38:56" ht="14.25">
      <c r="AL93" s="181"/>
      <c r="AM93" s="181"/>
      <c r="AN93" s="181"/>
      <c r="AO93" s="181"/>
      <c r="AP93" s="181"/>
      <c r="AQ93" s="181"/>
      <c r="AR93" s="181"/>
      <c r="AS93" s="181"/>
      <c r="AT93" s="181"/>
      <c r="AU93" s="181"/>
      <c r="AV93" s="181"/>
      <c r="AW93" s="185"/>
      <c r="AX93" s="181"/>
      <c r="AY93" s="181"/>
      <c r="AZ93" s="181"/>
      <c r="BA93" s="181"/>
      <c r="BB93" s="181"/>
      <c r="BC93" s="181"/>
      <c r="BD93" s="181"/>
    </row>
    <row r="94" spans="2:78" s="6" customFormat="1" ht="12.75" customHeight="1">
      <c r="B94" s="40" t="s">
        <v>127</v>
      </c>
      <c r="C94" s="27"/>
      <c r="D94" s="22"/>
      <c r="E94" s="24"/>
      <c r="F94" s="24"/>
      <c r="G94" s="29"/>
      <c r="H94" s="24"/>
      <c r="J94" s="20"/>
      <c r="L94" s="51"/>
      <c r="M94" s="51"/>
      <c r="N94" s="51"/>
      <c r="O94" s="51"/>
      <c r="P94" s="51"/>
      <c r="Q94" s="51"/>
      <c r="R94" s="51"/>
      <c r="S94" s="51"/>
      <c r="T94" s="51"/>
      <c r="U94" s="51"/>
      <c r="V94" s="51"/>
      <c r="W94" s="51"/>
      <c r="X94" s="51"/>
      <c r="Y94" s="51"/>
      <c r="Z94" s="51"/>
      <c r="AA94" s="51"/>
      <c r="AC94" s="51"/>
      <c r="AD94" s="197" t="s">
        <v>180</v>
      </c>
      <c r="AE94" s="173"/>
      <c r="AF94" s="234" t="s">
        <v>242</v>
      </c>
      <c r="AG94" s="72"/>
      <c r="AH94" s="72"/>
      <c r="AI94" s="72"/>
      <c r="AJ94" s="72"/>
      <c r="AK94" s="72"/>
      <c r="AL94" s="72"/>
      <c r="AM94" s="72"/>
      <c r="AN94" s="72"/>
      <c r="AO94" s="72"/>
      <c r="AP94" s="72"/>
      <c r="AQ94" s="72"/>
      <c r="AR94" s="72"/>
      <c r="AS94" s="72"/>
      <c r="AT94" s="72" t="s">
        <v>34</v>
      </c>
      <c r="AU94" s="72"/>
      <c r="AV94" s="40"/>
      <c r="AW94" s="188">
        <v>10000</v>
      </c>
      <c r="AX94" s="178">
        <v>150000</v>
      </c>
      <c r="AY94" s="178">
        <v>150000</v>
      </c>
      <c r="AZ94" s="178">
        <v>150000</v>
      </c>
      <c r="BA94" s="178">
        <v>150000</v>
      </c>
      <c r="BB94" s="178">
        <v>100000</v>
      </c>
      <c r="BC94" s="178">
        <v>75000</v>
      </c>
      <c r="BD94" s="178"/>
      <c r="BE94" s="53"/>
      <c r="BF94" s="53"/>
      <c r="BG94" s="53"/>
      <c r="BH94" s="53"/>
      <c r="BI94" s="53"/>
      <c r="BP94" s="53"/>
      <c r="BQ94" s="53"/>
      <c r="BR94" s="58"/>
      <c r="BS94" s="51"/>
      <c r="BT94" s="51"/>
      <c r="BU94" s="51"/>
      <c r="BV94" s="51"/>
      <c r="BW94" s="51"/>
      <c r="BX94" s="51"/>
      <c r="BY94" s="51"/>
      <c r="BZ94" s="51"/>
    </row>
    <row r="95" spans="2:86" ht="14.25">
      <c r="B95" s="40" t="s">
        <v>96</v>
      </c>
      <c r="C95" s="6"/>
      <c r="D95" s="6"/>
      <c r="E95" s="6"/>
      <c r="F95" s="6"/>
      <c r="G95" s="6"/>
      <c r="H95" s="6"/>
      <c r="I95" s="6"/>
      <c r="J95" s="20"/>
      <c r="K95" s="6"/>
      <c r="L95" s="51"/>
      <c r="M95" s="51"/>
      <c r="N95" s="51"/>
      <c r="O95" s="51"/>
      <c r="P95" s="51"/>
      <c r="Q95" s="51"/>
      <c r="R95" s="51"/>
      <c r="S95" s="51"/>
      <c r="T95" s="51"/>
      <c r="U95" s="51"/>
      <c r="V95" s="51"/>
      <c r="W95" s="51"/>
      <c r="X95" s="51"/>
      <c r="Y95" s="51"/>
      <c r="Z95" s="48"/>
      <c r="AA95" s="48"/>
      <c r="AB95" s="48"/>
      <c r="AC95" s="48"/>
      <c r="AD95" s="197" t="s">
        <v>180</v>
      </c>
      <c r="AE95" s="173"/>
      <c r="AF95" s="234" t="s">
        <v>238</v>
      </c>
      <c r="AG95" s="167"/>
      <c r="AH95" s="48"/>
      <c r="AI95" s="48"/>
      <c r="AJ95" s="48"/>
      <c r="AL95" s="196">
        <v>100000</v>
      </c>
      <c r="AM95" s="196">
        <v>40000</v>
      </c>
      <c r="AN95" s="196"/>
      <c r="AO95" s="177"/>
      <c r="AP95" s="196"/>
      <c r="AQ95" s="196"/>
      <c r="AR95" s="196"/>
      <c r="AS95" s="196"/>
      <c r="AT95" s="196"/>
      <c r="AU95" s="196"/>
      <c r="AV95" s="196"/>
      <c r="AW95" s="220"/>
      <c r="AX95" s="196"/>
      <c r="AY95" s="196"/>
      <c r="AZ95" s="196"/>
      <c r="BA95" s="196"/>
      <c r="BB95" s="196"/>
      <c r="BC95" s="196"/>
      <c r="BD95" s="196"/>
      <c r="BF95" s="48"/>
      <c r="BG95" s="48"/>
      <c r="BH95" s="48"/>
      <c r="BI95" s="48"/>
      <c r="BJ95" s="48"/>
      <c r="BK95" s="48"/>
      <c r="BL95" s="152"/>
      <c r="BM95" s="48"/>
      <c r="BN95" s="48"/>
      <c r="BO95" s="48"/>
      <c r="BP95" s="48"/>
      <c r="BQ95" s="48"/>
      <c r="BR95" s="48"/>
      <c r="BS95" s="48"/>
      <c r="BT95" s="48"/>
      <c r="BU95" s="48"/>
      <c r="BV95" s="48"/>
      <c r="BW95" s="48"/>
      <c r="BX95" s="51"/>
      <c r="BY95" s="51"/>
      <c r="BZ95" s="51"/>
      <c r="CA95" s="6"/>
      <c r="CB95" s="6"/>
      <c r="CC95" s="6"/>
      <c r="CD95" s="6"/>
      <c r="CE95" s="6"/>
      <c r="CF95" s="6"/>
      <c r="CG95" s="6"/>
      <c r="CH95" s="6"/>
    </row>
    <row r="96" spans="2:49" ht="14.25">
      <c r="B96" s="40" t="s">
        <v>98</v>
      </c>
      <c r="AD96" s="197" t="s">
        <v>180</v>
      </c>
      <c r="AE96" s="173"/>
      <c r="AF96" s="234" t="s">
        <v>246</v>
      </c>
      <c r="AG96" s="213"/>
      <c r="AH96" s="1" t="s">
        <v>34</v>
      </c>
      <c r="AL96" s="181"/>
      <c r="AM96" s="178">
        <v>10000</v>
      </c>
      <c r="AN96" s="178">
        <v>150000</v>
      </c>
      <c r="AO96" s="178">
        <v>150000</v>
      </c>
      <c r="AP96" s="178">
        <v>150000</v>
      </c>
      <c r="AQ96" s="178">
        <v>150000</v>
      </c>
      <c r="AR96" s="178">
        <v>100000</v>
      </c>
      <c r="AS96" s="178">
        <v>75000</v>
      </c>
      <c r="AT96" s="181"/>
      <c r="AU96" s="181"/>
      <c r="AV96" s="181"/>
      <c r="AW96" s="185"/>
    </row>
    <row r="97" spans="2:78" ht="14.25">
      <c r="B97" s="40" t="s">
        <v>25</v>
      </c>
      <c r="C97" s="6"/>
      <c r="D97" s="6"/>
      <c r="E97" s="6"/>
      <c r="F97" s="6"/>
      <c r="G97" s="6"/>
      <c r="H97" s="6"/>
      <c r="I97" s="6"/>
      <c r="J97" s="20"/>
      <c r="K97" s="6"/>
      <c r="L97" s="51"/>
      <c r="M97" s="51"/>
      <c r="N97" s="51"/>
      <c r="O97" s="51"/>
      <c r="P97" s="51"/>
      <c r="Q97" s="51"/>
      <c r="R97" s="51"/>
      <c r="S97" s="51"/>
      <c r="T97" s="51"/>
      <c r="U97" s="51"/>
      <c r="V97" s="51"/>
      <c r="W97" s="51"/>
      <c r="X97" s="51"/>
      <c r="Y97" s="51"/>
      <c r="Z97" s="48"/>
      <c r="AA97" s="48"/>
      <c r="AB97" s="48"/>
      <c r="AC97" s="48"/>
      <c r="AD97" s="197" t="s">
        <v>180</v>
      </c>
      <c r="AE97" s="173"/>
      <c r="AF97" s="234" t="s">
        <v>242</v>
      </c>
      <c r="AG97" s="48"/>
      <c r="AI97" s="48"/>
      <c r="AJ97" s="48"/>
      <c r="AL97" s="181"/>
      <c r="AM97" s="181"/>
      <c r="AN97" s="181"/>
      <c r="AO97" s="181"/>
      <c r="AP97" s="181"/>
      <c r="AQ97" s="181"/>
      <c r="AR97" s="181"/>
      <c r="AS97" s="181"/>
      <c r="AT97" s="181"/>
      <c r="AU97" s="181"/>
      <c r="AV97" s="181"/>
      <c r="AW97" s="185"/>
      <c r="AX97" s="178">
        <v>10000</v>
      </c>
      <c r="AY97" s="178">
        <v>150000</v>
      </c>
      <c r="AZ97" s="178">
        <v>150000</v>
      </c>
      <c r="BA97" s="178">
        <v>150000</v>
      </c>
      <c r="BB97" s="178">
        <v>150000</v>
      </c>
      <c r="BC97" s="178">
        <v>100000</v>
      </c>
      <c r="BD97" s="178">
        <v>75000</v>
      </c>
      <c r="BF97" s="48"/>
      <c r="BG97" s="48"/>
      <c r="BH97" s="48"/>
      <c r="BI97" s="48"/>
      <c r="BJ97" s="48"/>
      <c r="BK97" s="48"/>
      <c r="BL97" s="152"/>
      <c r="BM97" s="48"/>
      <c r="BN97" s="48"/>
      <c r="BO97" s="48"/>
      <c r="BP97" s="48"/>
      <c r="BQ97" s="48"/>
      <c r="BR97" s="48"/>
      <c r="BS97" s="48"/>
      <c r="BT97" s="48"/>
      <c r="BU97" s="48"/>
      <c r="BV97" s="48"/>
      <c r="BW97" s="48"/>
      <c r="BX97" s="48"/>
      <c r="BY97" s="48"/>
      <c r="BZ97" s="48"/>
    </row>
    <row r="98" spans="2:78" ht="14.25">
      <c r="B98" s="40" t="s">
        <v>27</v>
      </c>
      <c r="C98" s="6"/>
      <c r="D98" s="6"/>
      <c r="E98" s="6"/>
      <c r="F98" s="6"/>
      <c r="G98" s="6"/>
      <c r="H98" s="6"/>
      <c r="I98" s="6"/>
      <c r="J98" s="20"/>
      <c r="K98" s="6"/>
      <c r="L98" s="51"/>
      <c r="M98" s="51"/>
      <c r="N98" s="51"/>
      <c r="O98" s="51"/>
      <c r="P98" s="51"/>
      <c r="Q98" s="51"/>
      <c r="R98" s="51"/>
      <c r="S98" s="51"/>
      <c r="T98" s="51"/>
      <c r="U98" s="51"/>
      <c r="V98" s="51"/>
      <c r="W98" s="51"/>
      <c r="X98" s="51"/>
      <c r="Y98" s="51"/>
      <c r="Z98" s="48"/>
      <c r="AA98" s="48"/>
      <c r="AB98" s="48"/>
      <c r="AC98" s="48"/>
      <c r="AD98" s="197" t="s">
        <v>180</v>
      </c>
      <c r="AE98" s="173"/>
      <c r="AF98" s="234" t="s">
        <v>247</v>
      </c>
      <c r="AG98" s="48"/>
      <c r="AH98" s="48"/>
      <c r="AI98" s="48"/>
      <c r="AJ98" s="48"/>
      <c r="AL98" s="181"/>
      <c r="AM98" s="181"/>
      <c r="AN98" s="181"/>
      <c r="AO98" s="181"/>
      <c r="AP98" s="181"/>
      <c r="AQ98" s="181"/>
      <c r="AR98" s="181"/>
      <c r="AS98" s="181"/>
      <c r="AT98" s="181"/>
      <c r="AU98" s="181"/>
      <c r="AV98" s="181"/>
      <c r="AW98" s="185"/>
      <c r="AX98" s="178">
        <v>10000</v>
      </c>
      <c r="AY98" s="178">
        <v>150000</v>
      </c>
      <c r="AZ98" s="178">
        <v>150000</v>
      </c>
      <c r="BA98" s="178">
        <v>150000</v>
      </c>
      <c r="BB98" s="178">
        <v>150000</v>
      </c>
      <c r="BC98" s="178">
        <v>100000</v>
      </c>
      <c r="BD98" s="178">
        <v>75000</v>
      </c>
      <c r="BF98" s="48"/>
      <c r="BG98" s="48"/>
      <c r="BH98" s="48"/>
      <c r="BI98" s="48"/>
      <c r="BJ98" s="48"/>
      <c r="BK98" s="48"/>
      <c r="BL98" s="152"/>
      <c r="BM98" s="48"/>
      <c r="BN98" s="48"/>
      <c r="BO98" s="48"/>
      <c r="BP98" s="48"/>
      <c r="BQ98" s="48"/>
      <c r="BR98" s="48"/>
      <c r="BS98" s="48"/>
      <c r="BT98" s="48"/>
      <c r="BU98" s="48"/>
      <c r="BV98" s="48"/>
      <c r="BW98" s="48"/>
      <c r="BX98" s="48"/>
      <c r="BY98" s="48"/>
      <c r="BZ98" s="48"/>
    </row>
    <row r="99" spans="2:78" ht="14.25">
      <c r="B99" s="91" t="s">
        <v>150</v>
      </c>
      <c r="C99" s="6"/>
      <c r="D99" s="6"/>
      <c r="E99" s="6"/>
      <c r="F99" s="6"/>
      <c r="G99" s="6"/>
      <c r="H99" s="6"/>
      <c r="I99" s="6"/>
      <c r="J99" s="20"/>
      <c r="K99" s="6"/>
      <c r="L99" s="15"/>
      <c r="M99" s="15"/>
      <c r="N99" s="15"/>
      <c r="O99" s="15"/>
      <c r="P99" s="15"/>
      <c r="Q99" s="15"/>
      <c r="R99" s="15"/>
      <c r="S99" s="15"/>
      <c r="T99" s="15"/>
      <c r="U99" s="15"/>
      <c r="V99" s="15"/>
      <c r="W99" s="15"/>
      <c r="X99" s="15"/>
      <c r="Y99" s="15"/>
      <c r="AB99" s="3"/>
      <c r="AC99" s="3"/>
      <c r="AD99" s="197" t="s">
        <v>180</v>
      </c>
      <c r="AE99" s="173"/>
      <c r="AF99" s="234" t="s">
        <v>242</v>
      </c>
      <c r="AG99" s="48"/>
      <c r="AH99" s="3"/>
      <c r="AI99" s="3"/>
      <c r="AJ99" s="3"/>
      <c r="AL99" s="181"/>
      <c r="AM99" s="181"/>
      <c r="AN99" s="181"/>
      <c r="AO99" s="181"/>
      <c r="AP99" s="181"/>
      <c r="AQ99" s="181"/>
      <c r="AR99" s="181"/>
      <c r="AS99" s="181"/>
      <c r="AT99" s="181"/>
      <c r="AU99" s="181"/>
      <c r="AV99" s="181"/>
      <c r="AW99" s="185"/>
      <c r="AX99" s="178">
        <v>10000</v>
      </c>
      <c r="AY99" s="178">
        <v>150000</v>
      </c>
      <c r="AZ99" s="178">
        <v>150000</v>
      </c>
      <c r="BA99" s="178">
        <v>150000</v>
      </c>
      <c r="BB99" s="178">
        <v>150000</v>
      </c>
      <c r="BC99" s="178">
        <v>100000</v>
      </c>
      <c r="BD99" s="178">
        <v>75000</v>
      </c>
      <c r="BF99" s="3"/>
      <c r="BG99" s="3"/>
      <c r="BH99" s="3"/>
      <c r="BI99" s="3"/>
      <c r="BJ99" s="3"/>
      <c r="BK99" s="3"/>
      <c r="BL99" s="153"/>
      <c r="BM99" s="3"/>
      <c r="BN99" s="3"/>
      <c r="BO99" s="3"/>
      <c r="BP99" s="3"/>
      <c r="BQ99" s="3"/>
      <c r="BR99" s="3"/>
      <c r="BS99" s="3"/>
      <c r="BT99" s="3"/>
      <c r="BU99" s="3"/>
      <c r="BV99" s="3"/>
      <c r="BW99" s="3"/>
      <c r="BX99" s="3"/>
      <c r="BY99" s="3"/>
      <c r="BZ99" s="3"/>
    </row>
    <row r="100" spans="2:78" ht="14.25">
      <c r="B100" s="91" t="s">
        <v>126</v>
      </c>
      <c r="C100" s="6"/>
      <c r="D100" s="6"/>
      <c r="E100" s="6"/>
      <c r="F100" s="6"/>
      <c r="G100" s="6"/>
      <c r="H100" s="6"/>
      <c r="I100" s="6"/>
      <c r="J100" s="20"/>
      <c r="K100" s="6"/>
      <c r="L100" s="15"/>
      <c r="M100" s="15"/>
      <c r="N100" s="15"/>
      <c r="O100" s="15"/>
      <c r="P100" s="15"/>
      <c r="Q100" s="15"/>
      <c r="R100" s="15"/>
      <c r="S100" s="15"/>
      <c r="T100" s="15"/>
      <c r="U100" s="15"/>
      <c r="V100" s="15"/>
      <c r="W100" s="15"/>
      <c r="X100" s="15"/>
      <c r="Y100" s="15"/>
      <c r="AB100" s="3"/>
      <c r="AC100" s="3"/>
      <c r="AD100" s="197" t="s">
        <v>180</v>
      </c>
      <c r="AE100" s="173"/>
      <c r="AF100" s="234" t="s">
        <v>242</v>
      </c>
      <c r="AG100" s="20"/>
      <c r="AH100" s="3"/>
      <c r="AI100" s="3"/>
      <c r="AJ100" s="3" t="s">
        <v>34</v>
      </c>
      <c r="AL100" s="181"/>
      <c r="AM100" s="181"/>
      <c r="AN100" s="181"/>
      <c r="AO100" s="181"/>
      <c r="AP100" s="181"/>
      <c r="AQ100" s="181"/>
      <c r="AR100" s="181"/>
      <c r="AS100" s="181"/>
      <c r="AT100" s="181"/>
      <c r="AU100" s="181"/>
      <c r="AV100" s="181"/>
      <c r="AW100" s="185"/>
      <c r="AX100" s="178">
        <v>10000</v>
      </c>
      <c r="AY100" s="178">
        <v>150000</v>
      </c>
      <c r="AZ100" s="178">
        <v>150000</v>
      </c>
      <c r="BA100" s="178">
        <v>150000</v>
      </c>
      <c r="BB100" s="178">
        <v>150000</v>
      </c>
      <c r="BC100" s="178">
        <v>100000</v>
      </c>
      <c r="BD100" s="178">
        <v>75000</v>
      </c>
      <c r="BF100" s="3"/>
      <c r="BG100" s="3"/>
      <c r="BH100" s="3"/>
      <c r="BI100" s="3"/>
      <c r="BJ100" s="3"/>
      <c r="BK100" s="3"/>
      <c r="BL100" s="153"/>
      <c r="BM100" s="3"/>
      <c r="BN100" s="3"/>
      <c r="BO100" s="3"/>
      <c r="BP100" s="3"/>
      <c r="BQ100" s="3"/>
      <c r="BR100" s="3"/>
      <c r="BS100" s="3"/>
      <c r="BT100" s="3"/>
      <c r="BU100" s="3"/>
      <c r="BV100" s="3"/>
      <c r="BW100" s="3"/>
      <c r="BX100" s="3"/>
      <c r="BY100" s="3"/>
      <c r="BZ100" s="3"/>
    </row>
    <row r="101" spans="2:78" ht="14.25">
      <c r="B101" s="91"/>
      <c r="C101" s="6"/>
      <c r="D101" s="6"/>
      <c r="E101" s="6"/>
      <c r="F101" s="6"/>
      <c r="G101" s="6"/>
      <c r="H101" s="6"/>
      <c r="I101" s="6"/>
      <c r="J101" s="20"/>
      <c r="K101" s="6"/>
      <c r="L101" s="15"/>
      <c r="M101" s="15"/>
      <c r="N101" s="15"/>
      <c r="O101" s="15"/>
      <c r="P101" s="15"/>
      <c r="Q101" s="15"/>
      <c r="R101" s="15"/>
      <c r="S101" s="15"/>
      <c r="T101" s="15"/>
      <c r="U101" s="15"/>
      <c r="V101" s="15"/>
      <c r="W101" s="15"/>
      <c r="X101" s="15"/>
      <c r="Y101" s="15"/>
      <c r="AB101" s="3"/>
      <c r="AC101" s="3"/>
      <c r="AE101" s="173"/>
      <c r="AF101" s="233"/>
      <c r="AG101" s="20"/>
      <c r="AH101" s="3"/>
      <c r="AI101" s="3"/>
      <c r="AJ101" s="3"/>
      <c r="AK101" s="53"/>
      <c r="AL101" s="53"/>
      <c r="AM101" s="53"/>
      <c r="AN101" s="53"/>
      <c r="AO101" s="53"/>
      <c r="AP101" s="53"/>
      <c r="AQ101" s="53"/>
      <c r="AR101" s="3"/>
      <c r="AS101" s="3"/>
      <c r="AT101" s="3"/>
      <c r="AU101" s="3"/>
      <c r="AV101" s="3"/>
      <c r="AW101" s="153"/>
      <c r="AX101" s="3"/>
      <c r="AY101" s="3"/>
      <c r="AZ101" s="3"/>
      <c r="BA101" s="3"/>
      <c r="BB101" s="3"/>
      <c r="BC101" s="3"/>
      <c r="BD101" s="3"/>
      <c r="BF101" s="3"/>
      <c r="BG101" s="3"/>
      <c r="BH101" s="3"/>
      <c r="BI101" s="3"/>
      <c r="BJ101" s="3"/>
      <c r="BK101" s="3"/>
      <c r="BL101" s="153"/>
      <c r="BM101" s="3"/>
      <c r="BN101" s="3"/>
      <c r="BO101" s="3"/>
      <c r="BP101" s="3"/>
      <c r="BQ101" s="3"/>
      <c r="BR101" s="3"/>
      <c r="BS101" s="3"/>
      <c r="BT101" s="3"/>
      <c r="BU101" s="3"/>
      <c r="BV101" s="3"/>
      <c r="BW101" s="3"/>
      <c r="BX101" s="3"/>
      <c r="BY101" s="3"/>
      <c r="BZ101" s="3"/>
    </row>
    <row r="102" ht="15">
      <c r="B102" s="90" t="s">
        <v>196</v>
      </c>
    </row>
    <row r="103" spans="2:78" ht="14.25">
      <c r="B103" s="91" t="s">
        <v>147</v>
      </c>
      <c r="C103" s="6"/>
      <c r="D103" s="6"/>
      <c r="E103" s="6"/>
      <c r="F103" s="6"/>
      <c r="G103" s="6"/>
      <c r="H103" s="6"/>
      <c r="I103" s="6"/>
      <c r="J103" s="20"/>
      <c r="K103" s="6"/>
      <c r="L103" s="51"/>
      <c r="M103" s="51"/>
      <c r="N103" s="51"/>
      <c r="O103" s="51"/>
      <c r="P103" s="51"/>
      <c r="Q103" s="51"/>
      <c r="R103" s="51"/>
      <c r="S103" s="51"/>
      <c r="T103" s="51"/>
      <c r="U103" s="51"/>
      <c r="V103" s="51"/>
      <c r="W103" s="51"/>
      <c r="X103" s="51"/>
      <c r="Y103" s="51"/>
      <c r="Z103" s="48"/>
      <c r="AA103" s="48"/>
      <c r="AB103" s="48"/>
      <c r="AC103" s="48"/>
      <c r="AD103" s="197" t="s">
        <v>180</v>
      </c>
      <c r="AE103" s="173" t="s">
        <v>156</v>
      </c>
      <c r="AF103" s="205" t="s">
        <v>242</v>
      </c>
      <c r="AG103" s="20">
        <v>0</v>
      </c>
      <c r="AH103" s="48"/>
      <c r="AI103" s="48"/>
      <c r="AJ103" s="48"/>
      <c r="AK103" s="53"/>
      <c r="AL103" s="53"/>
      <c r="AM103" s="53"/>
      <c r="AN103" s="53"/>
      <c r="AO103" s="53"/>
      <c r="AP103" s="53"/>
      <c r="AQ103" s="53"/>
      <c r="AR103" s="48"/>
      <c r="AS103" s="48"/>
      <c r="AT103" s="48"/>
      <c r="AU103" s="48"/>
      <c r="AV103" s="48"/>
      <c r="AW103" s="152"/>
      <c r="AX103" s="48"/>
      <c r="AY103" s="48"/>
      <c r="AZ103" s="48"/>
      <c r="BA103" s="48"/>
      <c r="BB103" s="48"/>
      <c r="BC103" s="48"/>
      <c r="BD103" s="48"/>
      <c r="BF103" s="48"/>
      <c r="BG103" s="48"/>
      <c r="BH103" s="48"/>
      <c r="BI103" s="48"/>
      <c r="BJ103" s="48"/>
      <c r="BK103" s="48"/>
      <c r="BL103" s="152"/>
      <c r="BM103" s="48"/>
      <c r="BN103" s="48"/>
      <c r="BO103" s="48"/>
      <c r="BP103" s="48"/>
      <c r="BQ103" s="48"/>
      <c r="BR103" s="48"/>
      <c r="BS103" s="48"/>
      <c r="BT103" s="48"/>
      <c r="BU103" s="48"/>
      <c r="BV103" s="48"/>
      <c r="BW103" s="48"/>
      <c r="BX103" s="48"/>
      <c r="BY103" s="48"/>
      <c r="BZ103" s="48"/>
    </row>
    <row r="104" ht="14.25"/>
    <row r="105" spans="2:86" ht="14.25">
      <c r="B105" s="40" t="s">
        <v>97</v>
      </c>
      <c r="C105" s="6"/>
      <c r="D105" s="6"/>
      <c r="E105" s="6"/>
      <c r="F105" s="6"/>
      <c r="G105" s="6"/>
      <c r="H105" s="6"/>
      <c r="I105" s="6"/>
      <c r="J105" s="20"/>
      <c r="K105" s="6"/>
      <c r="L105" s="51"/>
      <c r="M105" s="51"/>
      <c r="N105" s="51"/>
      <c r="O105" s="51"/>
      <c r="P105" s="51"/>
      <c r="Q105" s="51"/>
      <c r="R105" s="51"/>
      <c r="S105" s="51"/>
      <c r="T105" s="51"/>
      <c r="U105" s="51"/>
      <c r="V105" s="51"/>
      <c r="W105" s="51"/>
      <c r="X105" s="51"/>
      <c r="Y105" s="51"/>
      <c r="Z105" s="48"/>
      <c r="AA105" s="48"/>
      <c r="AB105" s="48"/>
      <c r="AC105" s="48"/>
      <c r="AD105" s="197" t="s">
        <v>180</v>
      </c>
      <c r="AE105" s="219" t="s">
        <v>146</v>
      </c>
      <c r="AF105" s="205" t="s">
        <v>242</v>
      </c>
      <c r="AG105" s="20">
        <v>0</v>
      </c>
      <c r="AH105" s="48"/>
      <c r="AI105" s="48"/>
      <c r="AJ105" s="48"/>
      <c r="AK105" s="48"/>
      <c r="AL105" s="48"/>
      <c r="AM105" s="48"/>
      <c r="AN105" s="48"/>
      <c r="AO105" s="48"/>
      <c r="AP105" s="48"/>
      <c r="AQ105" s="48"/>
      <c r="AR105" s="48"/>
      <c r="AS105" s="48"/>
      <c r="AT105" s="48"/>
      <c r="AU105" s="48"/>
      <c r="AV105" s="48"/>
      <c r="AW105" s="152"/>
      <c r="AX105" s="48"/>
      <c r="AY105" s="48"/>
      <c r="AZ105" s="48"/>
      <c r="BA105" s="48"/>
      <c r="BB105" s="48"/>
      <c r="BC105" s="48"/>
      <c r="BD105" s="48"/>
      <c r="BF105" s="48"/>
      <c r="BG105" s="48"/>
      <c r="BH105" s="48"/>
      <c r="BI105" s="48"/>
      <c r="BJ105" s="48"/>
      <c r="BK105" s="48"/>
      <c r="BL105" s="152"/>
      <c r="BM105" s="48"/>
      <c r="BN105" s="48"/>
      <c r="BO105" s="48"/>
      <c r="BP105" s="48"/>
      <c r="BQ105" s="48"/>
      <c r="BR105" s="48"/>
      <c r="BS105" s="48"/>
      <c r="BT105" s="48"/>
      <c r="BU105" s="48"/>
      <c r="BV105" s="48"/>
      <c r="BW105" s="48"/>
      <c r="BX105" s="72"/>
      <c r="BY105" s="72"/>
      <c r="BZ105" s="72"/>
      <c r="CA105" s="72"/>
      <c r="CB105" s="72"/>
      <c r="CC105" s="72"/>
      <c r="CD105" s="72"/>
      <c r="CE105" s="72"/>
      <c r="CF105" s="72"/>
      <c r="CG105" s="72"/>
      <c r="CH105" s="6"/>
    </row>
    <row r="106" spans="2:78" ht="14.25">
      <c r="B106" s="40" t="s">
        <v>30</v>
      </c>
      <c r="C106" s="6"/>
      <c r="D106" s="6"/>
      <c r="E106" s="6"/>
      <c r="F106" s="6"/>
      <c r="G106" s="6"/>
      <c r="H106" s="6"/>
      <c r="I106" s="6"/>
      <c r="J106" s="20"/>
      <c r="K106" s="6"/>
      <c r="L106" s="15"/>
      <c r="M106" s="15"/>
      <c r="N106" s="15"/>
      <c r="O106" s="15"/>
      <c r="P106" s="15"/>
      <c r="Q106" s="15"/>
      <c r="R106" s="15"/>
      <c r="S106" s="15"/>
      <c r="T106" s="15"/>
      <c r="U106" s="15"/>
      <c r="V106" s="15"/>
      <c r="W106" s="15"/>
      <c r="X106" s="15"/>
      <c r="Y106" s="15"/>
      <c r="AB106" s="3"/>
      <c r="AC106" s="3"/>
      <c r="AD106" s="197" t="s">
        <v>180</v>
      </c>
      <c r="AE106" s="174" t="s">
        <v>156</v>
      </c>
      <c r="AF106" s="205" t="s">
        <v>242</v>
      </c>
      <c r="AG106" s="20">
        <v>0</v>
      </c>
      <c r="AI106" s="3"/>
      <c r="AJ106" s="3"/>
      <c r="AK106" s="3"/>
      <c r="AL106" s="3"/>
      <c r="AM106" s="3"/>
      <c r="AN106" s="3"/>
      <c r="AO106" s="3"/>
      <c r="AP106" s="3"/>
      <c r="AQ106" s="3"/>
      <c r="AR106" s="3"/>
      <c r="AS106" s="3"/>
      <c r="AT106" s="3"/>
      <c r="AU106" s="3"/>
      <c r="AV106" s="3"/>
      <c r="AW106" s="153"/>
      <c r="AX106" s="3"/>
      <c r="AY106" s="3"/>
      <c r="AZ106" s="3"/>
      <c r="BA106" s="3"/>
      <c r="BB106" s="3"/>
      <c r="BC106" s="3"/>
      <c r="BD106" s="3"/>
      <c r="BF106" s="3"/>
      <c r="BG106" s="3"/>
      <c r="BH106" s="3"/>
      <c r="BI106" s="3"/>
      <c r="BJ106" s="3"/>
      <c r="BK106" s="3"/>
      <c r="BL106" s="153"/>
      <c r="BM106" s="3"/>
      <c r="BN106" s="3"/>
      <c r="BO106" s="3"/>
      <c r="BP106" s="3"/>
      <c r="BQ106" s="3"/>
      <c r="BR106" s="3"/>
      <c r="BS106" s="3"/>
      <c r="BT106" s="3"/>
      <c r="BU106" s="3"/>
      <c r="BV106" s="3"/>
      <c r="BW106" s="3"/>
      <c r="BX106" s="3"/>
      <c r="BY106" s="3"/>
      <c r="BZ106" s="3"/>
    </row>
    <row r="107" spans="2:78" ht="14.25">
      <c r="B107" s="91" t="s">
        <v>149</v>
      </c>
      <c r="C107" s="6"/>
      <c r="D107" s="6"/>
      <c r="E107" s="6"/>
      <c r="F107" s="6"/>
      <c r="G107" s="6"/>
      <c r="H107" s="6"/>
      <c r="I107" s="6"/>
      <c r="J107" s="20"/>
      <c r="K107" s="6"/>
      <c r="L107" s="15"/>
      <c r="M107" s="15"/>
      <c r="N107" s="15"/>
      <c r="O107" s="15"/>
      <c r="P107" s="15"/>
      <c r="Q107" s="15"/>
      <c r="R107" s="15"/>
      <c r="S107" s="15"/>
      <c r="T107" s="15"/>
      <c r="U107" s="15"/>
      <c r="V107" s="15"/>
      <c r="W107" s="15"/>
      <c r="X107" s="15"/>
      <c r="Y107" s="15"/>
      <c r="AB107" s="3"/>
      <c r="AC107" s="3"/>
      <c r="AD107" s="197" t="s">
        <v>180</v>
      </c>
      <c r="AE107" s="173" t="s">
        <v>223</v>
      </c>
      <c r="AF107" s="205" t="s">
        <v>242</v>
      </c>
      <c r="AG107" s="20"/>
      <c r="AH107" s="178">
        <v>10000</v>
      </c>
      <c r="AI107" s="178">
        <v>150000</v>
      </c>
      <c r="AJ107" s="178">
        <v>150000</v>
      </c>
      <c r="AK107" s="178">
        <v>150000</v>
      </c>
      <c r="AL107" s="178">
        <v>150000</v>
      </c>
      <c r="AM107" s="53"/>
      <c r="AN107" s="53"/>
      <c r="AO107" s="53"/>
      <c r="AP107" s="53"/>
      <c r="AQ107" s="53"/>
      <c r="AR107" s="3"/>
      <c r="AS107" s="3"/>
      <c r="AT107" s="3"/>
      <c r="AU107" s="3"/>
      <c r="AV107" s="3"/>
      <c r="AW107" s="153"/>
      <c r="AX107" s="3"/>
      <c r="AY107" s="3"/>
      <c r="AZ107" s="3"/>
      <c r="BA107" s="3"/>
      <c r="BB107" s="3"/>
      <c r="BC107" s="3"/>
      <c r="BD107" s="3"/>
      <c r="BF107" s="3"/>
      <c r="BG107" s="3"/>
      <c r="BH107" s="3"/>
      <c r="BI107" s="3"/>
      <c r="BJ107" s="3"/>
      <c r="BK107" s="3"/>
      <c r="BL107" s="153"/>
      <c r="BM107" s="3"/>
      <c r="BN107" s="3"/>
      <c r="BO107" s="3"/>
      <c r="BP107" s="3"/>
      <c r="BQ107" s="3"/>
      <c r="BR107" s="3"/>
      <c r="BS107" s="3"/>
      <c r="BT107" s="3"/>
      <c r="BU107" s="3"/>
      <c r="BV107" s="3"/>
      <c r="BW107" s="3"/>
      <c r="BX107" s="3"/>
      <c r="BY107" s="3"/>
      <c r="BZ107" s="3"/>
    </row>
    <row r="108" spans="2:78" ht="14.25">
      <c r="B108" s="40" t="s">
        <v>132</v>
      </c>
      <c r="C108" s="6"/>
      <c r="D108" s="6"/>
      <c r="E108" s="6"/>
      <c r="F108" s="6"/>
      <c r="G108" s="6"/>
      <c r="H108" s="6"/>
      <c r="I108" s="6"/>
      <c r="J108" s="20"/>
      <c r="K108" s="6"/>
      <c r="L108" s="51"/>
      <c r="M108" s="51"/>
      <c r="N108" s="51"/>
      <c r="O108" s="51"/>
      <c r="P108" s="51"/>
      <c r="Q108" s="51"/>
      <c r="R108" s="51"/>
      <c r="S108" s="51"/>
      <c r="T108" s="51"/>
      <c r="U108" s="51"/>
      <c r="V108" s="51"/>
      <c r="W108" s="51"/>
      <c r="X108" s="51"/>
      <c r="Y108" s="51"/>
      <c r="Z108" s="48"/>
      <c r="AA108" s="48"/>
      <c r="AB108" s="48"/>
      <c r="AC108" s="48"/>
      <c r="AD108" s="197" t="s">
        <v>180</v>
      </c>
      <c r="AE108" s="219" t="s">
        <v>223</v>
      </c>
      <c r="AF108" s="205" t="s">
        <v>242</v>
      </c>
      <c r="AG108" s="20">
        <v>0</v>
      </c>
      <c r="AH108" s="48"/>
      <c r="AI108" s="48"/>
      <c r="AJ108" s="48"/>
      <c r="AK108" s="48"/>
      <c r="AL108" s="48"/>
      <c r="AM108" s="48"/>
      <c r="AN108" s="48"/>
      <c r="AO108" s="48"/>
      <c r="AP108" s="48"/>
      <c r="AQ108" s="48"/>
      <c r="AR108" s="48"/>
      <c r="AS108" s="48"/>
      <c r="AT108" s="48"/>
      <c r="AU108" s="48"/>
      <c r="AV108" s="48"/>
      <c r="AW108" s="152"/>
      <c r="AX108" s="48"/>
      <c r="AY108" s="48"/>
      <c r="AZ108" s="48"/>
      <c r="BA108" s="48"/>
      <c r="BB108" s="48"/>
      <c r="BC108" s="48"/>
      <c r="BD108" s="48"/>
      <c r="BF108" s="48"/>
      <c r="BG108" s="48"/>
      <c r="BH108" s="48"/>
      <c r="BI108" s="48"/>
      <c r="BJ108" s="48"/>
      <c r="BK108" s="48"/>
      <c r="BL108" s="152"/>
      <c r="BM108" s="48"/>
      <c r="BN108" s="48"/>
      <c r="BO108" s="48"/>
      <c r="BP108" s="48"/>
      <c r="BQ108" s="48"/>
      <c r="BR108" s="48"/>
      <c r="BS108" s="48"/>
      <c r="BT108" s="48"/>
      <c r="BU108" s="48"/>
      <c r="BV108" s="48"/>
      <c r="BW108" s="48"/>
      <c r="BX108" s="48"/>
      <c r="BY108" s="48"/>
      <c r="BZ108" s="48"/>
    </row>
    <row r="109" spans="2:78" ht="14.25">
      <c r="B109" s="40" t="s">
        <v>36</v>
      </c>
      <c r="C109" s="6"/>
      <c r="D109" s="6"/>
      <c r="E109" s="6"/>
      <c r="F109" s="6"/>
      <c r="G109" s="6"/>
      <c r="H109" s="6"/>
      <c r="I109" s="6"/>
      <c r="J109" s="20"/>
      <c r="K109" s="6"/>
      <c r="L109" s="15"/>
      <c r="M109" s="15"/>
      <c r="N109" s="15"/>
      <c r="O109" s="15"/>
      <c r="P109" s="15"/>
      <c r="Q109" s="15"/>
      <c r="R109" s="15"/>
      <c r="S109" s="15"/>
      <c r="T109" s="15"/>
      <c r="U109" s="15"/>
      <c r="V109" s="15"/>
      <c r="W109" s="15"/>
      <c r="X109" s="15"/>
      <c r="Y109" s="15"/>
      <c r="AB109" s="3"/>
      <c r="AC109" s="3"/>
      <c r="AD109" s="197" t="s">
        <v>180</v>
      </c>
      <c r="AE109" s="174" t="s">
        <v>224</v>
      </c>
      <c r="AF109" s="205" t="s">
        <v>248</v>
      </c>
      <c r="AG109" s="20"/>
      <c r="AH109" s="178">
        <v>10000</v>
      </c>
      <c r="AI109" s="178">
        <v>150000</v>
      </c>
      <c r="AJ109" s="178">
        <v>150000</v>
      </c>
      <c r="AK109" s="178">
        <v>150000</v>
      </c>
      <c r="AL109" s="178">
        <v>150000</v>
      </c>
      <c r="AM109" s="3"/>
      <c r="AN109" s="3"/>
      <c r="AO109" s="3"/>
      <c r="AP109" s="3"/>
      <c r="AQ109" s="3"/>
      <c r="AR109" s="3"/>
      <c r="AS109" s="3"/>
      <c r="AT109" s="3"/>
      <c r="AU109" s="3"/>
      <c r="AV109" s="3"/>
      <c r="AW109" s="153"/>
      <c r="AX109" s="3"/>
      <c r="AY109" s="3"/>
      <c r="AZ109" s="3"/>
      <c r="BA109" s="3"/>
      <c r="BB109" s="3"/>
      <c r="BC109" s="3"/>
      <c r="BD109" s="3"/>
      <c r="BF109" s="3"/>
      <c r="BG109" s="3"/>
      <c r="BH109" s="3"/>
      <c r="BI109" s="3"/>
      <c r="BJ109" s="3"/>
      <c r="BK109" s="3"/>
      <c r="BL109" s="153"/>
      <c r="BM109" s="3"/>
      <c r="BN109" s="3"/>
      <c r="BO109" s="3"/>
      <c r="BP109" s="3"/>
      <c r="BQ109" s="3"/>
      <c r="BR109" s="3"/>
      <c r="BS109" s="3"/>
      <c r="BT109" s="3"/>
      <c r="BU109" s="3"/>
      <c r="BV109" s="3"/>
      <c r="BW109" s="3"/>
      <c r="BX109" s="3"/>
      <c r="BY109" s="3"/>
      <c r="BZ109" s="3"/>
    </row>
    <row r="110" spans="2:78" ht="14.25">
      <c r="B110" s="40" t="s">
        <v>20</v>
      </c>
      <c r="C110" s="73"/>
      <c r="D110" s="73"/>
      <c r="E110" s="73"/>
      <c r="F110" s="73"/>
      <c r="G110" s="73"/>
      <c r="H110" s="73"/>
      <c r="I110" s="73"/>
      <c r="J110" s="106"/>
      <c r="K110" s="73"/>
      <c r="L110" s="107"/>
      <c r="M110" s="107"/>
      <c r="N110" s="107"/>
      <c r="O110" s="107"/>
      <c r="P110" s="107"/>
      <c r="Q110" s="107"/>
      <c r="R110" s="107"/>
      <c r="S110" s="107"/>
      <c r="T110" s="107"/>
      <c r="U110" s="107"/>
      <c r="V110" s="107"/>
      <c r="W110" s="107"/>
      <c r="X110" s="107"/>
      <c r="Y110" s="107"/>
      <c r="Z110" s="107"/>
      <c r="AA110" s="107"/>
      <c r="AB110" s="106"/>
      <c r="AC110" s="106"/>
      <c r="AD110" s="197" t="s">
        <v>180</v>
      </c>
      <c r="AE110" s="174" t="s">
        <v>224</v>
      </c>
      <c r="AF110" s="205" t="s">
        <v>248</v>
      </c>
      <c r="AG110" s="20">
        <v>0</v>
      </c>
      <c r="AH110" s="83"/>
      <c r="AI110" s="83"/>
      <c r="AK110" s="53"/>
      <c r="AL110" s="53"/>
      <c r="AM110" s="53"/>
      <c r="AN110" s="53"/>
      <c r="AO110" s="53"/>
      <c r="AP110" s="53"/>
      <c r="AQ110" s="53"/>
      <c r="AR110" s="3"/>
      <c r="AS110" s="3"/>
      <c r="AT110" s="3"/>
      <c r="AU110" s="3"/>
      <c r="AV110" s="3"/>
      <c r="AW110" s="153"/>
      <c r="AX110" s="3"/>
      <c r="AY110" s="3"/>
      <c r="AZ110" s="3"/>
      <c r="BA110" s="3"/>
      <c r="BB110" s="3"/>
      <c r="BC110" s="3"/>
      <c r="BD110" s="3"/>
      <c r="BF110" s="3"/>
      <c r="BG110" s="3"/>
      <c r="BH110" s="3"/>
      <c r="BI110" s="3"/>
      <c r="BJ110" s="3"/>
      <c r="BK110" s="3"/>
      <c r="BL110" s="153"/>
      <c r="BM110" s="3"/>
      <c r="BN110" s="3"/>
      <c r="BO110" s="3"/>
      <c r="BP110" s="3"/>
      <c r="BQ110" s="3"/>
      <c r="BR110" s="3"/>
      <c r="BS110" s="3"/>
      <c r="BT110" s="3"/>
      <c r="BU110" s="3"/>
      <c r="BV110" s="3"/>
      <c r="BW110" s="3"/>
      <c r="BX110" s="3"/>
      <c r="BY110" s="3"/>
      <c r="BZ110" s="3"/>
    </row>
    <row r="111" spans="2:78" ht="14.25">
      <c r="B111" s="91" t="s">
        <v>148</v>
      </c>
      <c r="C111" s="6"/>
      <c r="D111" s="6"/>
      <c r="E111" s="6"/>
      <c r="F111" s="6"/>
      <c r="G111" s="6"/>
      <c r="H111" s="6"/>
      <c r="I111" s="6"/>
      <c r="J111" s="20"/>
      <c r="K111" s="6"/>
      <c r="L111" s="15"/>
      <c r="M111" s="15"/>
      <c r="N111" s="15"/>
      <c r="O111" s="15"/>
      <c r="P111" s="15"/>
      <c r="Q111" s="15"/>
      <c r="R111" s="15"/>
      <c r="S111" s="15"/>
      <c r="T111" s="15"/>
      <c r="U111" s="15"/>
      <c r="V111" s="15"/>
      <c r="W111" s="15"/>
      <c r="X111" s="15"/>
      <c r="Y111" s="15"/>
      <c r="AB111" s="3"/>
      <c r="AC111" s="3"/>
      <c r="AD111" s="197" t="s">
        <v>180</v>
      </c>
      <c r="AE111" s="174" t="s">
        <v>224</v>
      </c>
      <c r="AF111" s="205" t="s">
        <v>248</v>
      </c>
      <c r="AG111" s="20">
        <v>0</v>
      </c>
      <c r="AH111" s="3" t="s">
        <v>34</v>
      </c>
      <c r="AI111" s="3"/>
      <c r="AJ111" s="3"/>
      <c r="AK111" s="53"/>
      <c r="AL111" s="53"/>
      <c r="AM111" s="53"/>
      <c r="AN111" s="53"/>
      <c r="AO111" s="53"/>
      <c r="AP111" s="53"/>
      <c r="AQ111" s="53"/>
      <c r="AR111" s="3"/>
      <c r="AS111" s="3"/>
      <c r="AT111" s="3"/>
      <c r="AU111" s="3"/>
      <c r="AV111" s="3"/>
      <c r="AW111" s="153"/>
      <c r="AX111" s="3"/>
      <c r="AY111" s="3"/>
      <c r="AZ111" s="3"/>
      <c r="BA111" s="3"/>
      <c r="BB111" s="3"/>
      <c r="BC111" s="3"/>
      <c r="BD111" s="3"/>
      <c r="BF111" s="3"/>
      <c r="BG111" s="3"/>
      <c r="BH111" s="3"/>
      <c r="BI111" s="3"/>
      <c r="BJ111" s="3"/>
      <c r="BK111" s="3"/>
      <c r="BL111" s="153"/>
      <c r="BM111" s="3"/>
      <c r="BN111" s="3"/>
      <c r="BO111" s="3"/>
      <c r="BP111" s="3"/>
      <c r="BQ111" s="3"/>
      <c r="BR111" s="3"/>
      <c r="BS111" s="3"/>
      <c r="BT111" s="3"/>
      <c r="BU111" s="3"/>
      <c r="BV111" s="3"/>
      <c r="BW111" s="3"/>
      <c r="BX111" s="3"/>
      <c r="BY111" s="3"/>
      <c r="BZ111" s="3"/>
    </row>
    <row r="112" spans="2:78" ht="14.25">
      <c r="B112" s="40" t="s">
        <v>120</v>
      </c>
      <c r="C112" s="6"/>
      <c r="D112" s="6"/>
      <c r="E112" s="6"/>
      <c r="F112" s="6"/>
      <c r="G112" s="6"/>
      <c r="H112" s="6"/>
      <c r="I112" s="6"/>
      <c r="J112" s="20"/>
      <c r="K112" s="6"/>
      <c r="L112" s="15"/>
      <c r="M112" s="15"/>
      <c r="N112" s="15"/>
      <c r="O112" s="15"/>
      <c r="P112" s="15"/>
      <c r="Q112" s="15"/>
      <c r="R112" s="15"/>
      <c r="S112" s="15"/>
      <c r="T112" s="15"/>
      <c r="U112" s="15"/>
      <c r="V112" s="15"/>
      <c r="W112" s="15"/>
      <c r="X112" s="15"/>
      <c r="Y112" s="15"/>
      <c r="AB112" s="3"/>
      <c r="AC112" s="3"/>
      <c r="AD112" s="197" t="s">
        <v>180</v>
      </c>
      <c r="AE112" s="174" t="s">
        <v>224</v>
      </c>
      <c r="AF112" s="205" t="s">
        <v>248</v>
      </c>
      <c r="AG112" s="20">
        <v>0</v>
      </c>
      <c r="AH112" s="3"/>
      <c r="AI112" s="3"/>
      <c r="AJ112" s="3"/>
      <c r="AK112" s="53"/>
      <c r="AL112" s="53"/>
      <c r="AM112" s="53"/>
      <c r="AN112" s="53"/>
      <c r="AO112" s="53"/>
      <c r="AP112" s="53"/>
      <c r="AQ112" s="53"/>
      <c r="AR112" s="3"/>
      <c r="AS112" s="3"/>
      <c r="AT112" s="3"/>
      <c r="AU112" s="3"/>
      <c r="AV112" s="3"/>
      <c r="AW112" s="153"/>
      <c r="AX112" s="3"/>
      <c r="AY112" s="3"/>
      <c r="AZ112" s="3"/>
      <c r="BA112" s="3"/>
      <c r="BB112" s="3"/>
      <c r="BC112" s="3"/>
      <c r="BD112" s="3"/>
      <c r="BF112" s="3"/>
      <c r="BG112" s="3"/>
      <c r="BH112" s="3"/>
      <c r="BI112" s="3"/>
      <c r="BJ112" s="3"/>
      <c r="BK112" s="3"/>
      <c r="BL112" s="153"/>
      <c r="BM112" s="3"/>
      <c r="BN112" s="3"/>
      <c r="BO112" s="3"/>
      <c r="BP112" s="3"/>
      <c r="BQ112" s="3"/>
      <c r="BR112" s="3"/>
      <c r="BS112" s="3"/>
      <c r="BT112" s="3"/>
      <c r="BU112" s="3"/>
      <c r="BV112" s="3"/>
      <c r="BW112" s="3"/>
      <c r="BX112" s="3"/>
      <c r="BY112" s="3"/>
      <c r="BZ112" s="3"/>
    </row>
    <row r="113" spans="2:78" ht="14.25">
      <c r="B113" s="40" t="s">
        <v>16</v>
      </c>
      <c r="C113" s="6"/>
      <c r="D113" s="6"/>
      <c r="E113" s="6"/>
      <c r="F113" s="6"/>
      <c r="G113" s="6"/>
      <c r="H113" s="6"/>
      <c r="I113" s="6"/>
      <c r="J113" s="20"/>
      <c r="K113" s="6"/>
      <c r="L113" s="15"/>
      <c r="M113" s="15"/>
      <c r="N113" s="15"/>
      <c r="O113" s="15"/>
      <c r="P113" s="15"/>
      <c r="Q113" s="15"/>
      <c r="R113" s="15"/>
      <c r="S113" s="15"/>
      <c r="T113" s="15"/>
      <c r="U113" s="15"/>
      <c r="V113" s="15"/>
      <c r="W113" s="15"/>
      <c r="X113" s="15"/>
      <c r="Y113" s="15"/>
      <c r="AB113" s="3"/>
      <c r="AC113" s="3"/>
      <c r="AD113" s="197" t="s">
        <v>180</v>
      </c>
      <c r="AE113" s="174" t="s">
        <v>224</v>
      </c>
      <c r="AF113" s="205" t="s">
        <v>248</v>
      </c>
      <c r="AG113" s="20"/>
      <c r="AH113" s="178">
        <v>10000</v>
      </c>
      <c r="AI113" s="178">
        <v>150000</v>
      </c>
      <c r="AJ113" s="178">
        <v>150000</v>
      </c>
      <c r="AK113" s="178">
        <v>150000</v>
      </c>
      <c r="AL113" s="178">
        <v>150000</v>
      </c>
      <c r="AM113" s="53"/>
      <c r="AN113" s="53"/>
      <c r="AO113" s="53"/>
      <c r="AP113" s="53"/>
      <c r="AQ113" s="53"/>
      <c r="AR113" s="3"/>
      <c r="AS113" s="3"/>
      <c r="AT113" s="3"/>
      <c r="AU113" s="3"/>
      <c r="AV113" s="3"/>
      <c r="AW113" s="153"/>
      <c r="AX113" s="3"/>
      <c r="AY113" s="3"/>
      <c r="AZ113" s="3"/>
      <c r="BA113" s="3"/>
      <c r="BB113" s="3"/>
      <c r="BC113" s="3"/>
      <c r="BD113" s="3"/>
      <c r="BF113" s="3"/>
      <c r="BG113" s="3"/>
      <c r="BH113" s="3"/>
      <c r="BI113" s="3"/>
      <c r="BJ113" s="3"/>
      <c r="BK113" s="3"/>
      <c r="BL113" s="153"/>
      <c r="BM113" s="3"/>
      <c r="BN113" s="3"/>
      <c r="BO113" s="3"/>
      <c r="BP113" s="3"/>
      <c r="BQ113" s="3"/>
      <c r="BR113" s="3"/>
      <c r="BS113" s="3"/>
      <c r="BT113" s="3"/>
      <c r="BU113" s="3"/>
      <c r="BV113" s="3"/>
      <c r="BW113" s="3"/>
      <c r="BX113" s="3"/>
      <c r="BY113" s="3"/>
      <c r="BZ113" s="3"/>
    </row>
    <row r="114" spans="2:78" ht="14.25">
      <c r="B114" s="40" t="s">
        <v>29</v>
      </c>
      <c r="C114" s="6"/>
      <c r="D114" s="6"/>
      <c r="E114" s="6"/>
      <c r="F114" s="6"/>
      <c r="G114" s="6"/>
      <c r="H114" s="6"/>
      <c r="I114" s="6"/>
      <c r="J114" s="20"/>
      <c r="K114" s="6"/>
      <c r="L114" s="15"/>
      <c r="M114" s="15"/>
      <c r="N114" s="15"/>
      <c r="O114" s="15"/>
      <c r="P114" s="15"/>
      <c r="Q114" s="15"/>
      <c r="R114" s="15"/>
      <c r="S114" s="15"/>
      <c r="T114" s="15"/>
      <c r="U114" s="15"/>
      <c r="V114" s="15"/>
      <c r="W114" s="15"/>
      <c r="X114" s="15"/>
      <c r="Y114" s="15"/>
      <c r="AB114" s="3"/>
      <c r="AC114" s="3"/>
      <c r="AD114" s="197" t="s">
        <v>180</v>
      </c>
      <c r="AE114" s="219" t="s">
        <v>225</v>
      </c>
      <c r="AF114" s="234" t="s">
        <v>249</v>
      </c>
      <c r="AG114" s="20">
        <v>0</v>
      </c>
      <c r="AH114" s="48"/>
      <c r="AI114" s="48" t="s">
        <v>34</v>
      </c>
      <c r="AJ114" s="48"/>
      <c r="AK114" s="53"/>
      <c r="AL114" s="53"/>
      <c r="AM114" s="53"/>
      <c r="AN114" s="53"/>
      <c r="AO114" s="53"/>
      <c r="AP114" s="53"/>
      <c r="AQ114" s="53"/>
      <c r="AR114" s="48"/>
      <c r="AS114" s="48"/>
      <c r="AT114" s="48"/>
      <c r="AU114" s="48"/>
      <c r="AV114" s="48"/>
      <c r="AW114" s="152"/>
      <c r="AX114" s="48"/>
      <c r="AY114" s="48"/>
      <c r="AZ114" s="48"/>
      <c r="BA114" s="48"/>
      <c r="BB114" s="48"/>
      <c r="BC114" s="48"/>
      <c r="BD114" s="48"/>
      <c r="BF114" s="48"/>
      <c r="BG114" s="48"/>
      <c r="BH114" s="48"/>
      <c r="BI114" s="48"/>
      <c r="BJ114" s="48"/>
      <c r="BK114" s="48"/>
      <c r="BL114" s="152"/>
      <c r="BM114" s="48"/>
      <c r="BN114" s="48"/>
      <c r="BO114" s="48"/>
      <c r="BP114" s="48"/>
      <c r="BQ114" s="48"/>
      <c r="BR114" s="48"/>
      <c r="BS114" s="48"/>
      <c r="BT114" s="48"/>
      <c r="BU114" s="48"/>
      <c r="BV114" s="48"/>
      <c r="BW114" s="48"/>
      <c r="BX114" s="48"/>
      <c r="BY114" s="48"/>
      <c r="BZ114" s="48"/>
    </row>
    <row r="115" spans="2:78" ht="14.25">
      <c r="B115" s="40" t="s">
        <v>15</v>
      </c>
      <c r="C115" s="6"/>
      <c r="D115" s="6"/>
      <c r="E115" s="6"/>
      <c r="F115" s="6"/>
      <c r="G115" s="6"/>
      <c r="H115" s="6"/>
      <c r="I115" s="6"/>
      <c r="J115" s="20"/>
      <c r="K115" s="6"/>
      <c r="L115" s="15"/>
      <c r="M115" s="15"/>
      <c r="N115" s="15"/>
      <c r="O115" s="15"/>
      <c r="P115" s="15"/>
      <c r="Q115" s="15"/>
      <c r="R115" s="15"/>
      <c r="S115" s="15"/>
      <c r="T115" s="15"/>
      <c r="U115" s="15"/>
      <c r="V115" s="15"/>
      <c r="W115" s="15"/>
      <c r="X115" s="15"/>
      <c r="Y115" s="15"/>
      <c r="AB115" s="3"/>
      <c r="AC115" s="3"/>
      <c r="AD115" s="197" t="s">
        <v>180</v>
      </c>
      <c r="AE115" s="219" t="s">
        <v>226</v>
      </c>
      <c r="AF115" s="234" t="s">
        <v>250</v>
      </c>
      <c r="AG115" s="20">
        <v>0</v>
      </c>
      <c r="AH115" s="3"/>
      <c r="AI115" s="3"/>
      <c r="AJ115" s="3"/>
      <c r="AK115" s="53"/>
      <c r="AL115" s="53"/>
      <c r="AM115" s="53"/>
      <c r="AN115" s="53"/>
      <c r="AO115" s="53"/>
      <c r="AP115" s="53"/>
      <c r="AQ115" s="53"/>
      <c r="AR115" s="3"/>
      <c r="AS115" s="3"/>
      <c r="AT115" s="3"/>
      <c r="AU115" s="3"/>
      <c r="AV115" s="3"/>
      <c r="AW115" s="153"/>
      <c r="AX115" s="3"/>
      <c r="AY115" s="3"/>
      <c r="AZ115" s="3"/>
      <c r="BA115" s="3"/>
      <c r="BB115" s="3"/>
      <c r="BC115" s="3"/>
      <c r="BD115" s="3"/>
      <c r="BF115" s="3"/>
      <c r="BG115" s="3"/>
      <c r="BH115" s="3"/>
      <c r="BI115" s="3"/>
      <c r="BJ115" s="3"/>
      <c r="BK115" s="3"/>
      <c r="BL115" s="153"/>
      <c r="BM115" s="3"/>
      <c r="BN115" s="3"/>
      <c r="BO115" s="3"/>
      <c r="BP115" s="3"/>
      <c r="BQ115" s="3"/>
      <c r="BR115" s="3"/>
      <c r="BS115" s="3"/>
      <c r="BT115" s="3"/>
      <c r="BU115" s="3"/>
      <c r="BV115" s="3"/>
      <c r="BW115" s="3"/>
      <c r="BX115" s="3"/>
      <c r="BY115" s="3"/>
      <c r="BZ115" s="3"/>
    </row>
    <row r="116" spans="2:78" ht="14.25">
      <c r="B116" s="40"/>
      <c r="C116" s="6"/>
      <c r="D116" s="6"/>
      <c r="E116" s="6"/>
      <c r="F116" s="6"/>
      <c r="G116" s="6"/>
      <c r="H116" s="6"/>
      <c r="I116" s="6"/>
      <c r="J116" s="20"/>
      <c r="K116" s="6"/>
      <c r="L116" s="15"/>
      <c r="M116" s="15"/>
      <c r="N116" s="15"/>
      <c r="O116" s="15"/>
      <c r="P116" s="15"/>
      <c r="Q116" s="15"/>
      <c r="R116" s="15"/>
      <c r="S116" s="15"/>
      <c r="T116" s="15"/>
      <c r="U116" s="15"/>
      <c r="V116" s="15"/>
      <c r="W116" s="15"/>
      <c r="X116" s="15"/>
      <c r="Y116" s="15"/>
      <c r="AB116" s="3"/>
      <c r="AC116" s="3"/>
      <c r="AE116" s="173"/>
      <c r="AF116" s="233"/>
      <c r="AG116" s="20"/>
      <c r="AH116" s="3"/>
      <c r="AI116" s="3"/>
      <c r="AJ116" s="3"/>
      <c r="AK116" s="53"/>
      <c r="AL116" s="53"/>
      <c r="AM116" s="53"/>
      <c r="AN116" s="53"/>
      <c r="AO116" s="53"/>
      <c r="AP116" s="53"/>
      <c r="AQ116" s="53"/>
      <c r="AR116" s="3"/>
      <c r="AS116" s="3"/>
      <c r="AT116" s="3"/>
      <c r="AU116" s="3"/>
      <c r="AV116" s="3"/>
      <c r="AW116" s="153"/>
      <c r="AX116" s="3"/>
      <c r="AY116" s="3"/>
      <c r="AZ116" s="3"/>
      <c r="BA116" s="3"/>
      <c r="BB116" s="3"/>
      <c r="BC116" s="3"/>
      <c r="BD116" s="3"/>
      <c r="BF116" s="3"/>
      <c r="BG116" s="3"/>
      <c r="BH116" s="3"/>
      <c r="BI116" s="3"/>
      <c r="BJ116" s="3"/>
      <c r="BK116" s="3"/>
      <c r="BL116" s="153"/>
      <c r="BM116" s="3"/>
      <c r="BN116" s="3"/>
      <c r="BO116" s="3"/>
      <c r="BP116" s="3"/>
      <c r="BQ116" s="3"/>
      <c r="BR116" s="3"/>
      <c r="BS116" s="3"/>
      <c r="BT116" s="3"/>
      <c r="BU116" s="3"/>
      <c r="BV116" s="3"/>
      <c r="BW116" s="3"/>
      <c r="BX116" s="3"/>
      <c r="BY116" s="3"/>
      <c r="BZ116" s="3"/>
    </row>
    <row r="117" spans="2:78" ht="15">
      <c r="B117" s="90" t="s">
        <v>227</v>
      </c>
      <c r="C117" s="6"/>
      <c r="D117" s="6"/>
      <c r="E117" s="6"/>
      <c r="F117" s="6"/>
      <c r="G117" s="6"/>
      <c r="H117" s="6"/>
      <c r="I117" s="6"/>
      <c r="J117" s="20"/>
      <c r="K117" s="6"/>
      <c r="L117" s="15"/>
      <c r="M117" s="15"/>
      <c r="N117" s="15"/>
      <c r="O117" s="15"/>
      <c r="P117" s="15"/>
      <c r="Q117" s="15"/>
      <c r="R117" s="15"/>
      <c r="S117" s="15"/>
      <c r="T117" s="15"/>
      <c r="U117" s="15"/>
      <c r="V117" s="15"/>
      <c r="W117" s="15"/>
      <c r="X117" s="15"/>
      <c r="Y117" s="15"/>
      <c r="AB117" s="3"/>
      <c r="AC117" s="3"/>
      <c r="AE117" s="20"/>
      <c r="AH117" s="3"/>
      <c r="AI117" s="3"/>
      <c r="AJ117" s="3"/>
      <c r="AK117" s="53"/>
      <c r="AL117" s="53"/>
      <c r="AM117" s="53"/>
      <c r="AN117" s="53"/>
      <c r="AO117" s="53"/>
      <c r="AP117" s="53"/>
      <c r="AQ117" s="53"/>
      <c r="AR117" s="3"/>
      <c r="AS117" s="3"/>
      <c r="AT117" s="3"/>
      <c r="AU117" s="3"/>
      <c r="AV117" s="3"/>
      <c r="AW117" s="153"/>
      <c r="AX117" s="3"/>
      <c r="AY117" s="3"/>
      <c r="AZ117" s="3"/>
      <c r="BA117" s="3"/>
      <c r="BB117" s="3"/>
      <c r="BC117" s="3"/>
      <c r="BD117" s="3"/>
      <c r="BF117" s="3"/>
      <c r="BG117" s="3"/>
      <c r="BH117" s="3"/>
      <c r="BI117" s="3"/>
      <c r="BJ117" s="3"/>
      <c r="BK117" s="3"/>
      <c r="BL117" s="153"/>
      <c r="BM117" s="3"/>
      <c r="BN117" s="3"/>
      <c r="BO117" s="3"/>
      <c r="BP117" s="3"/>
      <c r="BQ117" s="3"/>
      <c r="BR117" s="3"/>
      <c r="BS117" s="3"/>
      <c r="BT117" s="3"/>
      <c r="BU117" s="3"/>
      <c r="BV117" s="3"/>
      <c r="BW117" s="3"/>
      <c r="BX117" s="3"/>
      <c r="BY117" s="3"/>
      <c r="BZ117" s="3"/>
    </row>
    <row r="118" spans="2:78" ht="14.25">
      <c r="B118" s="40" t="s">
        <v>3</v>
      </c>
      <c r="C118" s="6"/>
      <c r="D118" s="6"/>
      <c r="E118" s="6"/>
      <c r="F118" s="6"/>
      <c r="G118" s="6"/>
      <c r="H118" s="6"/>
      <c r="I118" s="6"/>
      <c r="J118" s="20"/>
      <c r="K118" s="6"/>
      <c r="L118" s="15"/>
      <c r="M118" s="15"/>
      <c r="N118" s="15"/>
      <c r="O118" s="15"/>
      <c r="P118" s="15"/>
      <c r="Q118" s="15"/>
      <c r="R118" s="15"/>
      <c r="S118" s="15"/>
      <c r="T118" s="15"/>
      <c r="U118" s="15"/>
      <c r="V118" s="15"/>
      <c r="W118" s="15"/>
      <c r="X118" s="15"/>
      <c r="Y118" s="15"/>
      <c r="AB118" s="3"/>
      <c r="AC118" s="3"/>
      <c r="AD118" s="197" t="s">
        <v>180</v>
      </c>
      <c r="AE118" s="20"/>
      <c r="AF118" s="235" t="s">
        <v>252</v>
      </c>
      <c r="AH118" s="3"/>
      <c r="AI118" s="3"/>
      <c r="AJ118" s="3"/>
      <c r="AK118" s="53"/>
      <c r="AL118" s="53"/>
      <c r="AM118" s="53"/>
      <c r="AN118" s="53"/>
      <c r="AO118" s="53"/>
      <c r="AP118" s="53"/>
      <c r="AQ118" s="53"/>
      <c r="AR118" s="3"/>
      <c r="AS118" s="3"/>
      <c r="AT118" s="3"/>
      <c r="AU118" s="3"/>
      <c r="AV118" s="3"/>
      <c r="AW118" s="153"/>
      <c r="AX118" s="53"/>
      <c r="AY118" s="53"/>
      <c r="AZ118" s="53"/>
      <c r="BA118" s="53"/>
      <c r="BB118" s="53"/>
      <c r="BC118" s="53"/>
      <c r="BD118" s="53"/>
      <c r="BE118" s="53"/>
      <c r="BF118" s="53"/>
      <c r="BG118" s="53"/>
      <c r="BH118" s="53"/>
      <c r="BI118" s="3"/>
      <c r="BJ118" s="3"/>
      <c r="BK118" s="3"/>
      <c r="BL118" s="153"/>
      <c r="BM118" s="3"/>
      <c r="BN118" s="3"/>
      <c r="BO118" s="3"/>
      <c r="BP118" s="3"/>
      <c r="BQ118" s="3"/>
      <c r="BR118" s="3"/>
      <c r="BS118" s="3"/>
      <c r="BT118" s="3"/>
      <c r="BU118" s="3"/>
      <c r="BV118" s="3"/>
      <c r="BW118" s="3"/>
      <c r="BX118" s="3"/>
      <c r="BY118" s="3"/>
      <c r="BZ118" s="3"/>
    </row>
    <row r="119" spans="2:78" ht="14.25">
      <c r="B119" s="40" t="s">
        <v>102</v>
      </c>
      <c r="C119" s="6"/>
      <c r="D119" s="6"/>
      <c r="E119" s="6"/>
      <c r="F119" s="6"/>
      <c r="G119" s="6"/>
      <c r="H119" s="6"/>
      <c r="I119" s="6"/>
      <c r="J119" s="20"/>
      <c r="K119" s="6"/>
      <c r="L119" s="15"/>
      <c r="M119" s="15"/>
      <c r="N119" s="15"/>
      <c r="O119" s="15"/>
      <c r="P119" s="15"/>
      <c r="Q119" s="15"/>
      <c r="R119" s="15"/>
      <c r="S119" s="15"/>
      <c r="T119" s="15"/>
      <c r="U119" s="15"/>
      <c r="V119" s="15"/>
      <c r="W119" s="15"/>
      <c r="X119" s="15"/>
      <c r="Y119" s="15"/>
      <c r="AB119" s="3"/>
      <c r="AC119" s="3"/>
      <c r="AD119" s="197" t="s">
        <v>180</v>
      </c>
      <c r="AE119" s="174" t="s">
        <v>224</v>
      </c>
      <c r="AF119" s="236" t="s">
        <v>253</v>
      </c>
      <c r="AH119" s="3"/>
      <c r="AI119" s="3" t="s">
        <v>34</v>
      </c>
      <c r="AJ119" s="3"/>
      <c r="AK119" s="53"/>
      <c r="AL119" s="53"/>
      <c r="AM119" s="53"/>
      <c r="AN119" s="53"/>
      <c r="AO119" s="53"/>
      <c r="AP119" s="53"/>
      <c r="AQ119" s="53"/>
      <c r="AR119" s="3"/>
      <c r="AS119" s="3"/>
      <c r="AT119" s="3"/>
      <c r="AU119" s="3"/>
      <c r="AV119" s="3"/>
      <c r="AW119" s="153"/>
      <c r="AX119" s="178">
        <v>40000</v>
      </c>
      <c r="AY119" s="178">
        <v>100000</v>
      </c>
      <c r="AZ119" s="178">
        <v>250000</v>
      </c>
      <c r="BA119" s="178">
        <v>360000</v>
      </c>
      <c r="BB119" s="178">
        <v>360000</v>
      </c>
      <c r="BC119" s="178">
        <v>360000</v>
      </c>
      <c r="BD119" s="178">
        <v>360000</v>
      </c>
      <c r="BE119" s="178">
        <v>360000</v>
      </c>
      <c r="BF119" s="178">
        <v>250000</v>
      </c>
      <c r="BG119" s="178">
        <v>100000</v>
      </c>
      <c r="BH119" s="178">
        <v>40000</v>
      </c>
      <c r="BI119" s="3"/>
      <c r="BJ119" s="3"/>
      <c r="BK119" s="3"/>
      <c r="BL119" s="153"/>
      <c r="BM119" s="3"/>
      <c r="BN119" s="3"/>
      <c r="BO119" s="3"/>
      <c r="BP119" s="3"/>
      <c r="BQ119" s="3"/>
      <c r="BR119" s="3"/>
      <c r="BS119" s="3"/>
      <c r="BT119" s="3"/>
      <c r="BU119" s="3"/>
      <c r="BV119" s="3"/>
      <c r="BW119" s="3"/>
      <c r="BX119" s="3"/>
      <c r="BY119" s="3"/>
      <c r="BZ119" s="3"/>
    </row>
    <row r="120" spans="2:78" ht="14.25">
      <c r="B120" s="6" t="s">
        <v>0</v>
      </c>
      <c r="C120" s="6"/>
      <c r="D120" s="6"/>
      <c r="E120" s="6"/>
      <c r="F120" s="6"/>
      <c r="G120" s="6"/>
      <c r="H120" s="6"/>
      <c r="I120" s="6"/>
      <c r="J120" s="20"/>
      <c r="K120" s="6"/>
      <c r="L120" s="15"/>
      <c r="M120" s="15"/>
      <c r="N120" s="15"/>
      <c r="O120" s="15"/>
      <c r="P120" s="15"/>
      <c r="Q120" s="15"/>
      <c r="R120" s="15"/>
      <c r="S120" s="15"/>
      <c r="T120" s="15"/>
      <c r="U120" s="15"/>
      <c r="V120" s="15"/>
      <c r="W120" s="15"/>
      <c r="X120" s="15"/>
      <c r="Y120" s="15"/>
      <c r="AB120" s="3"/>
      <c r="AC120" s="3"/>
      <c r="AD120" s="197" t="s">
        <v>180</v>
      </c>
      <c r="AE120" s="20"/>
      <c r="AF120" s="236" t="s">
        <v>254</v>
      </c>
      <c r="AH120" s="3"/>
      <c r="AI120" s="3"/>
      <c r="AJ120" s="3"/>
      <c r="AK120" s="53"/>
      <c r="AL120" s="53"/>
      <c r="AM120" s="53"/>
      <c r="AN120" s="53"/>
      <c r="AO120" s="53"/>
      <c r="AP120" s="53"/>
      <c r="AQ120" s="53"/>
      <c r="AR120" s="3"/>
      <c r="AS120" s="3"/>
      <c r="AT120" s="3"/>
      <c r="AU120" s="3"/>
      <c r="AV120" s="3"/>
      <c r="AW120" s="153"/>
      <c r="AX120" s="53">
        <v>40000</v>
      </c>
      <c r="AY120" s="53">
        <v>100000</v>
      </c>
      <c r="AZ120" s="53">
        <v>250000</v>
      </c>
      <c r="BA120" s="53">
        <v>360000</v>
      </c>
      <c r="BB120" s="53">
        <v>360000</v>
      </c>
      <c r="BC120" s="53">
        <v>360000</v>
      </c>
      <c r="BD120" s="53">
        <v>360000</v>
      </c>
      <c r="BE120" s="53">
        <v>360000</v>
      </c>
      <c r="BF120" s="53">
        <v>250000</v>
      </c>
      <c r="BG120" s="53">
        <v>100000</v>
      </c>
      <c r="BH120" s="53">
        <v>40000</v>
      </c>
      <c r="BI120" s="3"/>
      <c r="BJ120" s="3"/>
      <c r="BK120" s="3"/>
      <c r="BL120" s="153"/>
      <c r="BM120" s="3"/>
      <c r="BN120" s="3"/>
      <c r="BO120" s="3"/>
      <c r="BP120" s="3"/>
      <c r="BQ120" s="3"/>
      <c r="BR120" s="3"/>
      <c r="BS120" s="3"/>
      <c r="BT120" s="3"/>
      <c r="BU120" s="3"/>
      <c r="BV120" s="3"/>
      <c r="BW120" s="3"/>
      <c r="BX120" s="3"/>
      <c r="BY120" s="3"/>
      <c r="BZ120" s="3"/>
    </row>
    <row r="121" spans="2:38" ht="14.25">
      <c r="B121" s="92" t="s">
        <v>153</v>
      </c>
      <c r="AD121" s="197" t="s">
        <v>180</v>
      </c>
      <c r="AE121" s="173"/>
      <c r="AF121" s="234" t="s">
        <v>242</v>
      </c>
      <c r="AG121" s="20"/>
      <c r="AH121" s="178">
        <v>10000</v>
      </c>
      <c r="AI121" s="178">
        <v>150000</v>
      </c>
      <c r="AJ121" s="178">
        <v>150000</v>
      </c>
      <c r="AK121" s="178">
        <v>150000</v>
      </c>
      <c r="AL121" s="178">
        <v>150000</v>
      </c>
    </row>
    <row r="122" spans="2:33" ht="15">
      <c r="B122" s="30"/>
      <c r="AE122" s="173"/>
      <c r="AF122" s="233"/>
      <c r="AG122" s="48"/>
    </row>
    <row r="123" spans="2:78" ht="15">
      <c r="B123" s="90" t="s">
        <v>154</v>
      </c>
      <c r="AH123" s="3" t="s">
        <v>34</v>
      </c>
      <c r="AI123" s="3"/>
      <c r="AJ123" s="3"/>
      <c r="AK123" s="3" t="s">
        <v>34</v>
      </c>
      <c r="AL123" s="3"/>
      <c r="AM123" s="3"/>
      <c r="AN123" s="3"/>
      <c r="AO123" s="3"/>
      <c r="AP123" s="3"/>
      <c r="AQ123" s="3"/>
      <c r="AR123" s="3"/>
      <c r="AS123" s="3"/>
      <c r="AT123" s="3"/>
      <c r="AU123" s="3"/>
      <c r="AV123" s="3"/>
      <c r="AW123" s="153"/>
      <c r="AX123" s="3"/>
      <c r="AY123" s="3"/>
      <c r="AZ123" s="3"/>
      <c r="BA123" s="3"/>
      <c r="BB123" s="3"/>
      <c r="BC123" s="3"/>
      <c r="BD123" s="3"/>
      <c r="BF123" s="3"/>
      <c r="BG123" s="3"/>
      <c r="BH123" s="3"/>
      <c r="BI123" s="3"/>
      <c r="BJ123" s="3"/>
      <c r="BK123" s="3"/>
      <c r="BL123" s="153"/>
      <c r="BM123" s="3"/>
      <c r="BN123" s="3"/>
      <c r="BO123" s="3"/>
      <c r="BP123" s="3"/>
      <c r="BQ123" s="3"/>
      <c r="BR123" s="3"/>
      <c r="BS123" s="3"/>
      <c r="BT123" s="3"/>
      <c r="BU123" s="3"/>
      <c r="BV123" s="3"/>
      <c r="BW123" s="3"/>
      <c r="BX123" s="3"/>
      <c r="BY123" s="3"/>
      <c r="BZ123" s="3"/>
    </row>
    <row r="124" spans="2:78" ht="12.75" customHeight="1">
      <c r="B124" s="169" t="s">
        <v>218</v>
      </c>
      <c r="C124" s="27"/>
      <c r="D124" s="22"/>
      <c r="E124" s="24"/>
      <c r="F124" s="24"/>
      <c r="G124" s="29"/>
      <c r="H124" s="24"/>
      <c r="I124" s="6"/>
      <c r="J124" s="20"/>
      <c r="K124" s="6"/>
      <c r="L124" s="51"/>
      <c r="M124" s="51"/>
      <c r="N124" s="51"/>
      <c r="O124" s="51"/>
      <c r="P124" s="51"/>
      <c r="Q124" s="51"/>
      <c r="R124" s="51"/>
      <c r="S124" s="51"/>
      <c r="T124" s="51"/>
      <c r="U124" s="51"/>
      <c r="V124" s="51"/>
      <c r="W124" s="51"/>
      <c r="X124" s="51"/>
      <c r="Y124" s="51"/>
      <c r="Z124" s="51"/>
      <c r="AA124" s="51"/>
      <c r="AB124" s="6"/>
      <c r="AC124" s="51"/>
      <c r="AD124" s="200" t="s">
        <v>181</v>
      </c>
      <c r="AE124" s="158"/>
      <c r="AF124" s="234" t="s">
        <v>251</v>
      </c>
      <c r="AG124" s="72"/>
      <c r="AH124" s="72"/>
      <c r="AI124" s="72"/>
      <c r="AJ124" s="72"/>
      <c r="AK124" s="72"/>
      <c r="AL124" s="72"/>
      <c r="AM124" s="72"/>
      <c r="AN124" s="72"/>
      <c r="AO124" s="72"/>
      <c r="AP124" s="72"/>
      <c r="AQ124" s="72"/>
      <c r="AR124" s="72"/>
      <c r="AS124" s="72"/>
      <c r="AT124" s="72"/>
      <c r="AU124" s="72"/>
      <c r="AV124" s="72"/>
      <c r="AW124" s="150"/>
      <c r="AX124" s="53">
        <v>40000</v>
      </c>
      <c r="AY124" s="49">
        <v>100000</v>
      </c>
      <c r="AZ124" s="49">
        <v>250000</v>
      </c>
      <c r="BA124" s="49">
        <v>360000</v>
      </c>
      <c r="BB124" s="49">
        <v>360000</v>
      </c>
      <c r="BC124" s="49">
        <v>360000</v>
      </c>
      <c r="BD124" s="49">
        <v>360000</v>
      </c>
      <c r="BE124" s="49">
        <v>360000</v>
      </c>
      <c r="BF124" s="49">
        <v>250000</v>
      </c>
      <c r="BG124" s="49">
        <v>100000</v>
      </c>
      <c r="BH124" s="147">
        <v>40000</v>
      </c>
      <c r="BL124" s="1"/>
      <c r="BP124" s="49"/>
      <c r="BQ124" s="49"/>
      <c r="BR124" s="50"/>
      <c r="BS124" s="48"/>
      <c r="BT124" s="48"/>
      <c r="BU124" s="48"/>
      <c r="BV124" s="48"/>
      <c r="BW124" s="48"/>
      <c r="BX124" s="48"/>
      <c r="BY124" s="48"/>
      <c r="BZ124" s="48"/>
    </row>
    <row r="125" spans="2:78" s="6" customFormat="1" ht="12.75" customHeight="1">
      <c r="B125" s="32" t="s">
        <v>219</v>
      </c>
      <c r="C125" s="27"/>
      <c r="D125" s="22"/>
      <c r="E125" s="24"/>
      <c r="F125" s="24"/>
      <c r="G125" s="29"/>
      <c r="H125" s="24"/>
      <c r="J125" s="20"/>
      <c r="L125" s="51"/>
      <c r="M125" s="51"/>
      <c r="N125" s="51"/>
      <c r="O125" s="51"/>
      <c r="P125" s="51"/>
      <c r="Q125" s="51"/>
      <c r="R125" s="51"/>
      <c r="S125" s="51"/>
      <c r="T125" s="51"/>
      <c r="U125" s="51"/>
      <c r="V125" s="51"/>
      <c r="W125" s="51"/>
      <c r="X125" s="51"/>
      <c r="Y125" s="51"/>
      <c r="Z125" s="51"/>
      <c r="AA125" s="51"/>
      <c r="AC125" s="51"/>
      <c r="AD125" s="200" t="s">
        <v>181</v>
      </c>
      <c r="AE125" s="175"/>
      <c r="AF125" s="234" t="s">
        <v>255</v>
      </c>
      <c r="AG125" s="54"/>
      <c r="AH125" s="53"/>
      <c r="AI125" s="53"/>
      <c r="AJ125" s="53">
        <v>40000</v>
      </c>
      <c r="AK125" s="53">
        <v>100000</v>
      </c>
      <c r="AL125" s="53">
        <v>250000</v>
      </c>
      <c r="AM125" s="53">
        <v>360000</v>
      </c>
      <c r="AN125" s="53">
        <v>360000</v>
      </c>
      <c r="AO125" s="53">
        <v>360000</v>
      </c>
      <c r="AP125" s="53">
        <v>360000</v>
      </c>
      <c r="AQ125" s="53">
        <v>360000</v>
      </c>
      <c r="AR125" s="53">
        <v>250000</v>
      </c>
      <c r="AS125" s="53">
        <v>100000</v>
      </c>
      <c r="AT125" s="53">
        <v>40000</v>
      </c>
      <c r="AW125" s="149"/>
      <c r="BF125" s="53"/>
      <c r="BG125" s="53"/>
      <c r="BH125" s="53"/>
      <c r="BK125" s="53"/>
      <c r="BL125" s="53"/>
      <c r="BM125" s="53"/>
      <c r="BN125" s="53"/>
      <c r="BO125" s="53"/>
      <c r="BP125" s="53"/>
      <c r="BQ125" s="53"/>
      <c r="BR125" s="58"/>
      <c r="BS125" s="51"/>
      <c r="BT125" s="51"/>
      <c r="BU125" s="51"/>
      <c r="BV125" s="51"/>
      <c r="BW125" s="51"/>
      <c r="BX125" s="51"/>
      <c r="BY125" s="51"/>
      <c r="BZ125" s="51"/>
    </row>
    <row r="126" spans="2:40" ht="14.25">
      <c r="B126" s="6" t="s">
        <v>186</v>
      </c>
      <c r="AD126" s="197" t="s">
        <v>181</v>
      </c>
      <c r="AF126" s="234" t="s">
        <v>256</v>
      </c>
      <c r="AH126" s="53">
        <v>10000</v>
      </c>
      <c r="AI126" s="53">
        <v>150000</v>
      </c>
      <c r="AJ126" s="53">
        <v>150000</v>
      </c>
      <c r="AK126" s="53">
        <v>150000</v>
      </c>
      <c r="AL126" s="53">
        <v>150000</v>
      </c>
      <c r="AM126" s="53">
        <v>100000</v>
      </c>
      <c r="AN126" s="53">
        <v>75000</v>
      </c>
    </row>
    <row r="127" spans="2:78" s="6" customFormat="1" ht="12.75" customHeight="1">
      <c r="B127" s="32" t="s">
        <v>220</v>
      </c>
      <c r="C127" s="24"/>
      <c r="D127" s="22"/>
      <c r="E127" s="24"/>
      <c r="F127" s="24"/>
      <c r="G127" s="29"/>
      <c r="H127" s="24"/>
      <c r="J127" s="20"/>
      <c r="L127" s="51"/>
      <c r="M127" s="51"/>
      <c r="N127" s="51"/>
      <c r="O127" s="51"/>
      <c r="P127" s="51"/>
      <c r="Q127" s="51"/>
      <c r="R127" s="51"/>
      <c r="S127" s="51"/>
      <c r="T127" s="51"/>
      <c r="U127" s="51"/>
      <c r="V127" s="51"/>
      <c r="W127" s="51"/>
      <c r="X127" s="51"/>
      <c r="Y127" s="51"/>
      <c r="Z127" s="51"/>
      <c r="AA127" s="51"/>
      <c r="AC127" s="51"/>
      <c r="AD127" s="200" t="s">
        <v>181</v>
      </c>
      <c r="AE127" s="175"/>
      <c r="AF127" s="234" t="s">
        <v>257</v>
      </c>
      <c r="AG127" s="54"/>
      <c r="AH127" s="53"/>
      <c r="AI127" s="53" t="s">
        <v>34</v>
      </c>
      <c r="AJ127" s="53"/>
      <c r="AK127" s="53"/>
      <c r="AL127" s="53"/>
      <c r="AM127" s="53"/>
      <c r="AN127" s="53"/>
      <c r="AO127" s="53"/>
      <c r="AP127" s="53"/>
      <c r="AQ127" s="53"/>
      <c r="AR127" s="53"/>
      <c r="AS127" s="53"/>
      <c r="AT127" s="53"/>
      <c r="AU127" s="53"/>
      <c r="AW127" s="149"/>
      <c r="AX127" s="53">
        <v>40000</v>
      </c>
      <c r="AY127" s="53">
        <v>100000</v>
      </c>
      <c r="AZ127" s="53">
        <v>250000</v>
      </c>
      <c r="BA127" s="53">
        <v>360000</v>
      </c>
      <c r="BB127" s="53">
        <v>360000</v>
      </c>
      <c r="BC127" s="53">
        <v>360000</v>
      </c>
      <c r="BD127" s="53">
        <v>360000</v>
      </c>
      <c r="BE127" s="53">
        <v>360000</v>
      </c>
      <c r="BF127" s="53">
        <v>250000</v>
      </c>
      <c r="BG127" s="53">
        <v>100000</v>
      </c>
      <c r="BH127" s="53">
        <v>40000</v>
      </c>
      <c r="BI127" s="53"/>
      <c r="BJ127" s="53"/>
      <c r="BK127" s="53"/>
      <c r="BL127" s="53"/>
      <c r="BM127" s="53"/>
      <c r="BN127" s="53"/>
      <c r="BO127" s="53"/>
      <c r="BP127" s="53"/>
      <c r="BQ127" s="53"/>
      <c r="BR127" s="58"/>
      <c r="BS127" s="51"/>
      <c r="BT127" s="51"/>
      <c r="BU127" s="51"/>
      <c r="BV127" s="51"/>
      <c r="BW127" s="51"/>
      <c r="BX127" s="51"/>
      <c r="BY127" s="51"/>
      <c r="BZ127" s="51"/>
    </row>
    <row r="128" spans="2:78" s="237" customFormat="1" ht="14.25">
      <c r="B128" s="238"/>
      <c r="C128" s="239"/>
      <c r="D128" s="240"/>
      <c r="E128" s="239"/>
      <c r="F128" s="239"/>
      <c r="H128" s="239"/>
      <c r="J128" s="241"/>
      <c r="L128" s="242"/>
      <c r="M128" s="242"/>
      <c r="N128" s="242"/>
      <c r="O128" s="242"/>
      <c r="P128" s="242"/>
      <c r="Q128" s="242"/>
      <c r="R128" s="242"/>
      <c r="S128" s="242"/>
      <c r="T128" s="242"/>
      <c r="U128" s="242"/>
      <c r="V128" s="242"/>
      <c r="W128" s="242"/>
      <c r="X128" s="242"/>
      <c r="Y128" s="242"/>
      <c r="Z128" s="243" t="s">
        <v>58</v>
      </c>
      <c r="AA128" s="242"/>
      <c r="AB128" s="242">
        <f>SUM(AB18:AB91)</f>
        <v>1281500</v>
      </c>
      <c r="AC128" s="242">
        <f>SUM(AC18:AC91)</f>
        <v>1500000</v>
      </c>
      <c r="AD128" s="244"/>
      <c r="AE128" s="245"/>
      <c r="AF128" s="246"/>
      <c r="AG128" s="242">
        <f aca="true" t="shared" si="14" ref="AG128:BL128">SUM(AG64,AG67:AG127)</f>
        <v>3052000</v>
      </c>
      <c r="AH128" s="242">
        <f t="shared" si="14"/>
        <v>4074000</v>
      </c>
      <c r="AI128" s="242">
        <f t="shared" si="14"/>
        <v>4996000</v>
      </c>
      <c r="AJ128" s="242">
        <f t="shared" si="14"/>
        <v>5098000</v>
      </c>
      <c r="AK128" s="242">
        <f t="shared" si="14"/>
        <v>5091000</v>
      </c>
      <c r="AL128" s="242">
        <f t="shared" si="14"/>
        <v>5806000</v>
      </c>
      <c r="AM128" s="242">
        <f t="shared" si="14"/>
        <v>4975000</v>
      </c>
      <c r="AN128" s="242">
        <f t="shared" si="14"/>
        <v>4930000</v>
      </c>
      <c r="AO128" s="242">
        <f t="shared" si="14"/>
        <v>4740000</v>
      </c>
      <c r="AP128" s="242">
        <f t="shared" si="14"/>
        <v>4685000</v>
      </c>
      <c r="AQ128" s="242">
        <f t="shared" si="14"/>
        <v>4810000</v>
      </c>
      <c r="AR128" s="242">
        <f t="shared" si="14"/>
        <v>4245000</v>
      </c>
      <c r="AS128" s="242">
        <f t="shared" si="14"/>
        <v>3920000</v>
      </c>
      <c r="AT128" s="242">
        <f t="shared" si="14"/>
        <v>3880000</v>
      </c>
      <c r="AU128" s="242">
        <f t="shared" si="14"/>
        <v>4070000</v>
      </c>
      <c r="AV128" s="242">
        <f t="shared" si="14"/>
        <v>4245000</v>
      </c>
      <c r="AW128" s="242">
        <f t="shared" si="14"/>
        <v>4240000</v>
      </c>
      <c r="AX128" s="242">
        <f t="shared" si="14"/>
        <v>3950000</v>
      </c>
      <c r="AY128" s="242">
        <f t="shared" si="14"/>
        <v>4295000</v>
      </c>
      <c r="AZ128" s="242">
        <f t="shared" si="14"/>
        <v>4340000</v>
      </c>
      <c r="BA128" s="242">
        <f t="shared" si="14"/>
        <v>4520000</v>
      </c>
      <c r="BB128" s="242">
        <f t="shared" si="14"/>
        <v>4020000</v>
      </c>
      <c r="BC128" s="242">
        <f t="shared" si="14"/>
        <v>3630000</v>
      </c>
      <c r="BD128" s="242">
        <f t="shared" si="14"/>
        <v>3355000</v>
      </c>
      <c r="BE128" s="242">
        <f t="shared" si="14"/>
        <v>2945000</v>
      </c>
      <c r="BF128" s="242">
        <f t="shared" si="14"/>
        <v>2355000</v>
      </c>
      <c r="BG128" s="242">
        <f t="shared" si="14"/>
        <v>1695000</v>
      </c>
      <c r="BH128" s="242">
        <f t="shared" si="14"/>
        <v>1415000</v>
      </c>
      <c r="BI128" s="242">
        <f t="shared" si="14"/>
        <v>1255000</v>
      </c>
      <c r="BJ128" s="242">
        <f t="shared" si="14"/>
        <v>1255000</v>
      </c>
      <c r="BK128" s="242">
        <f t="shared" si="14"/>
        <v>1255000</v>
      </c>
      <c r="BL128" s="242">
        <f t="shared" si="14"/>
        <v>1255000</v>
      </c>
      <c r="BM128" s="242"/>
      <c r="BN128" s="242"/>
      <c r="BO128" s="242"/>
      <c r="BP128" s="242"/>
      <c r="BQ128" s="242"/>
      <c r="BR128" s="242"/>
      <c r="BS128" s="242"/>
      <c r="BT128" s="242"/>
      <c r="BU128" s="242"/>
      <c r="BV128" s="242"/>
      <c r="BW128" s="242"/>
      <c r="BX128" s="242"/>
      <c r="BY128" s="242"/>
      <c r="BZ128" s="242"/>
    </row>
    <row r="129" ht="15">
      <c r="B129" s="170"/>
    </row>
    <row r="130" ht="15">
      <c r="B130" s="170" t="s">
        <v>198</v>
      </c>
    </row>
    <row r="131" spans="2:32" ht="14.25">
      <c r="B131" s="6" t="s">
        <v>199</v>
      </c>
      <c r="C131" s="6"/>
      <c r="D131" s="6"/>
      <c r="AD131" s="197" t="s">
        <v>181</v>
      </c>
      <c r="AF131" s="235" t="s">
        <v>238</v>
      </c>
    </row>
    <row r="132" spans="2:32" ht="14.25">
      <c r="B132" s="6" t="s">
        <v>200</v>
      </c>
      <c r="C132" s="6"/>
      <c r="D132" s="6"/>
      <c r="AD132" s="197" t="s">
        <v>181</v>
      </c>
      <c r="AF132" s="235" t="s">
        <v>238</v>
      </c>
    </row>
    <row r="133" spans="2:32" ht="14.25">
      <c r="B133" s="6" t="s">
        <v>201</v>
      </c>
      <c r="C133" s="6"/>
      <c r="D133" s="6"/>
      <c r="AD133" s="197" t="s">
        <v>181</v>
      </c>
      <c r="AF133" s="235" t="s">
        <v>238</v>
      </c>
    </row>
    <row r="134" spans="2:32" ht="14.25">
      <c r="B134" s="6" t="s">
        <v>202</v>
      </c>
      <c r="AD134" s="197" t="s">
        <v>181</v>
      </c>
      <c r="AF134" s="235" t="s">
        <v>238</v>
      </c>
    </row>
    <row r="135" spans="2:32" ht="14.25">
      <c r="B135" s="6" t="s">
        <v>203</v>
      </c>
      <c r="AD135" s="197" t="s">
        <v>181</v>
      </c>
      <c r="AF135" s="235" t="s">
        <v>238</v>
      </c>
    </row>
    <row r="136" spans="2:36" ht="14.25">
      <c r="B136" s="6" t="s">
        <v>204</v>
      </c>
      <c r="AD136" s="197" t="s">
        <v>181</v>
      </c>
      <c r="AF136" s="235" t="s">
        <v>238</v>
      </c>
      <c r="AJ136" s="1" t="s">
        <v>34</v>
      </c>
    </row>
    <row r="137" spans="2:32" ht="14.25">
      <c r="B137" s="6" t="s">
        <v>205</v>
      </c>
      <c r="AD137" s="197" t="s">
        <v>181</v>
      </c>
      <c r="AF137" s="235" t="s">
        <v>238</v>
      </c>
    </row>
    <row r="138" spans="2:32" ht="14.25">
      <c r="B138" s="6" t="s">
        <v>206</v>
      </c>
      <c r="AD138" s="197" t="s">
        <v>181</v>
      </c>
      <c r="AF138" s="235" t="s">
        <v>238</v>
      </c>
    </row>
    <row r="139" spans="2:35" ht="14.25">
      <c r="B139" s="6" t="s">
        <v>207</v>
      </c>
      <c r="AD139" s="197" t="s">
        <v>181</v>
      </c>
      <c r="AF139" s="235" t="s">
        <v>238</v>
      </c>
      <c r="AI139" s="1" t="s">
        <v>34</v>
      </c>
    </row>
    <row r="142" ht="14.25">
      <c r="AH142" s="1" t="s">
        <v>34</v>
      </c>
    </row>
  </sheetData>
  <sheetProtection/>
  <printOptions gridLines="1"/>
  <pageMargins left="0.45" right="0.45" top="0.75" bottom="0.5" header="0.3" footer="0.3"/>
  <pageSetup horizontalDpi="600" verticalDpi="600" orientation="landscape" paperSize="3" scale="65" r:id="rId3"/>
  <headerFooter alignWithMargins="0">
    <oddHeader>&amp;C&amp;"Arial,Bold"&amp;12Draft 
CMER Master Schedule
March 27, 2014</oddHeader>
    <oddFooter>&amp;CPage &amp;P&amp;R&amp;F</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3:E54"/>
  <sheetViews>
    <sheetView zoomScalePageLayoutView="0" workbookViewId="0" topLeftCell="A40">
      <selection activeCell="A31" sqref="A31:C31"/>
    </sheetView>
  </sheetViews>
  <sheetFormatPr defaultColWidth="8.7109375" defaultRowHeight="12.75"/>
  <sheetData>
    <row r="3" spans="1:3" ht="18">
      <c r="A3" s="33" t="s">
        <v>108</v>
      </c>
      <c r="B3" s="30"/>
      <c r="C3" s="31"/>
    </row>
    <row r="4" spans="1:3" ht="14.25">
      <c r="A4" s="6"/>
      <c r="B4" s="6"/>
      <c r="C4" s="6" t="s">
        <v>14</v>
      </c>
    </row>
    <row r="5" spans="1:3" ht="14.25">
      <c r="A5" s="6"/>
      <c r="B5" s="6"/>
      <c r="C5" s="6" t="s">
        <v>6</v>
      </c>
    </row>
    <row r="6" spans="1:3" ht="14.25">
      <c r="A6" s="6"/>
      <c r="B6" s="6"/>
      <c r="C6" s="6" t="s">
        <v>114</v>
      </c>
    </row>
    <row r="7" spans="1:3" ht="14.25">
      <c r="A7" s="6"/>
      <c r="B7" s="6"/>
      <c r="C7" s="6"/>
    </row>
    <row r="8" spans="1:5" ht="15.75">
      <c r="A8" s="34" t="s">
        <v>62</v>
      </c>
      <c r="B8" s="35"/>
      <c r="C8" s="35"/>
      <c r="D8" s="36"/>
      <c r="E8" s="36"/>
    </row>
    <row r="9" spans="1:5" ht="15">
      <c r="A9" s="35"/>
      <c r="B9" s="35"/>
      <c r="C9" s="35" t="s">
        <v>97</v>
      </c>
      <c r="D9" s="36"/>
      <c r="E9" s="36"/>
    </row>
    <row r="10" spans="1:5" ht="15">
      <c r="A10" s="35"/>
      <c r="B10" s="35"/>
      <c r="C10" s="35" t="s">
        <v>96</v>
      </c>
      <c r="D10" s="36"/>
      <c r="E10" s="36"/>
    </row>
    <row r="11" spans="1:5" ht="15">
      <c r="A11" s="35"/>
      <c r="B11" s="35"/>
      <c r="C11" s="35" t="s">
        <v>98</v>
      </c>
      <c r="D11" s="36"/>
      <c r="E11" s="36"/>
    </row>
    <row r="12" spans="1:5" ht="15.75">
      <c r="A12" s="34" t="s">
        <v>31</v>
      </c>
      <c r="B12" s="35"/>
      <c r="C12" s="35"/>
      <c r="D12" s="36"/>
      <c r="E12" s="36"/>
    </row>
    <row r="13" spans="1:5" ht="15">
      <c r="A13" s="35"/>
      <c r="B13" s="35"/>
      <c r="C13" s="35" t="s">
        <v>7</v>
      </c>
      <c r="D13" s="36"/>
      <c r="E13" s="36"/>
    </row>
    <row r="14" spans="1:5" ht="15">
      <c r="A14" s="35"/>
      <c r="B14" s="35"/>
      <c r="C14" s="35" t="s">
        <v>24</v>
      </c>
      <c r="D14" s="36"/>
      <c r="E14" s="36"/>
    </row>
    <row r="15" spans="1:5" ht="15">
      <c r="A15" s="35"/>
      <c r="B15" s="35"/>
      <c r="C15" s="35" t="s">
        <v>25</v>
      </c>
      <c r="D15" s="36"/>
      <c r="E15" s="36"/>
    </row>
    <row r="16" spans="1:5" ht="15">
      <c r="A16" s="35"/>
      <c r="B16" s="35"/>
      <c r="C16" s="35" t="s">
        <v>26</v>
      </c>
      <c r="D16" s="36"/>
      <c r="E16" s="36"/>
    </row>
    <row r="17" spans="1:5" ht="15.75">
      <c r="A17" s="35"/>
      <c r="B17" s="35"/>
      <c r="C17" s="37" t="s">
        <v>109</v>
      </c>
      <c r="D17" s="36"/>
      <c r="E17" s="36"/>
    </row>
    <row r="18" spans="1:5" ht="15.75">
      <c r="A18" s="34" t="s">
        <v>23</v>
      </c>
      <c r="B18" s="35"/>
      <c r="C18" s="35"/>
      <c r="D18" s="36"/>
      <c r="E18" s="36"/>
    </row>
    <row r="19" spans="1:5" ht="15">
      <c r="A19" s="35"/>
      <c r="B19" s="35"/>
      <c r="C19" s="35" t="s">
        <v>27</v>
      </c>
      <c r="D19" s="36"/>
      <c r="E19" s="36"/>
    </row>
    <row r="20" spans="1:5" ht="15">
      <c r="A20" s="35"/>
      <c r="B20" s="35"/>
      <c r="C20" s="35" t="s">
        <v>28</v>
      </c>
      <c r="D20" s="36"/>
      <c r="E20" s="36"/>
    </row>
    <row r="21" spans="1:5" ht="15">
      <c r="A21" s="35"/>
      <c r="B21" s="35"/>
      <c r="C21" s="35" t="s">
        <v>29</v>
      </c>
      <c r="D21" s="36"/>
      <c r="E21" s="36"/>
    </row>
    <row r="22" spans="1:5" ht="15.75">
      <c r="A22" s="34" t="s">
        <v>32</v>
      </c>
      <c r="B22" s="35"/>
      <c r="C22" s="35"/>
      <c r="D22" s="36"/>
      <c r="E22" s="36"/>
    </row>
    <row r="23" spans="1:5" ht="15">
      <c r="A23" s="35"/>
      <c r="B23" s="35"/>
      <c r="C23" s="38" t="s">
        <v>39</v>
      </c>
      <c r="D23" s="36"/>
      <c r="E23" s="36"/>
    </row>
    <row r="24" spans="1:5" ht="15.75">
      <c r="A24" s="34" t="s">
        <v>40</v>
      </c>
      <c r="B24" s="35"/>
      <c r="C24" s="35"/>
      <c r="D24" s="36"/>
      <c r="E24" s="36"/>
    </row>
    <row r="25" spans="1:5" ht="15">
      <c r="A25" s="35"/>
      <c r="B25" s="35"/>
      <c r="C25" s="35" t="s">
        <v>30</v>
      </c>
      <c r="D25" s="36"/>
      <c r="E25" s="36"/>
    </row>
    <row r="26" spans="1:5" ht="15.75">
      <c r="A26" s="34" t="s">
        <v>99</v>
      </c>
      <c r="B26" s="35"/>
      <c r="C26" s="35"/>
      <c r="D26" s="36"/>
      <c r="E26" s="36"/>
    </row>
    <row r="27" spans="1:5" ht="15.75">
      <c r="A27" s="35"/>
      <c r="B27" s="35"/>
      <c r="C27" s="37" t="s">
        <v>110</v>
      </c>
      <c r="D27" s="36"/>
      <c r="E27" s="36"/>
    </row>
    <row r="28" spans="1:5" ht="15.75">
      <c r="A28" s="34" t="s">
        <v>22</v>
      </c>
      <c r="B28" s="35"/>
      <c r="C28" s="35"/>
      <c r="D28" s="36"/>
      <c r="E28" s="36"/>
    </row>
    <row r="29" spans="1:5" ht="15">
      <c r="A29" s="35"/>
      <c r="B29" s="35"/>
      <c r="C29" s="35" t="s">
        <v>15</v>
      </c>
      <c r="D29" s="36"/>
      <c r="E29" s="36"/>
    </row>
    <row r="30" spans="1:5" ht="15">
      <c r="A30" s="35"/>
      <c r="B30" s="35"/>
      <c r="C30" s="35" t="s">
        <v>16</v>
      </c>
      <c r="D30" s="36"/>
      <c r="E30" s="36"/>
    </row>
    <row r="31" spans="1:5" ht="15.75">
      <c r="A31" s="34" t="s">
        <v>17</v>
      </c>
      <c r="B31" s="35"/>
      <c r="C31" s="35"/>
      <c r="D31" s="36"/>
      <c r="E31" s="36"/>
    </row>
    <row r="32" spans="1:5" ht="15.75">
      <c r="A32" s="34"/>
      <c r="B32" s="35"/>
      <c r="C32" s="35" t="s">
        <v>5</v>
      </c>
      <c r="D32" s="36"/>
      <c r="E32" s="36"/>
    </row>
    <row r="33" spans="1:5" ht="15.75">
      <c r="A33" s="34" t="s">
        <v>35</v>
      </c>
      <c r="B33" s="35"/>
      <c r="C33" s="35"/>
      <c r="D33" s="36"/>
      <c r="E33" s="36"/>
    </row>
    <row r="34" spans="1:5" ht="15">
      <c r="A34" s="35"/>
      <c r="B34" s="35"/>
      <c r="C34" s="35" t="s">
        <v>18</v>
      </c>
      <c r="D34" s="36"/>
      <c r="E34" s="36"/>
    </row>
    <row r="35" spans="1:5" ht="15">
      <c r="A35" s="35"/>
      <c r="B35" s="35"/>
      <c r="C35" s="35" t="s">
        <v>36</v>
      </c>
      <c r="D35" s="36"/>
      <c r="E35" s="36"/>
    </row>
    <row r="36" spans="1:5" ht="15.75">
      <c r="A36" s="34" t="s">
        <v>21</v>
      </c>
      <c r="B36" s="35"/>
      <c r="C36" s="35"/>
      <c r="D36" s="36"/>
      <c r="E36" s="36"/>
    </row>
    <row r="37" spans="1:5" ht="15">
      <c r="A37" s="35"/>
      <c r="B37" s="35"/>
      <c r="C37" s="35" t="s">
        <v>37</v>
      </c>
      <c r="D37" s="36"/>
      <c r="E37" s="36"/>
    </row>
    <row r="38" spans="1:5" ht="15">
      <c r="A38" s="35"/>
      <c r="B38" s="35"/>
      <c r="C38" s="35" t="s">
        <v>38</v>
      </c>
      <c r="D38" s="36"/>
      <c r="E38" s="36"/>
    </row>
    <row r="39" spans="1:5" ht="15">
      <c r="A39" s="35"/>
      <c r="B39" s="35"/>
      <c r="C39" s="35" t="s">
        <v>19</v>
      </c>
      <c r="D39" s="36"/>
      <c r="E39" s="36"/>
    </row>
    <row r="40" spans="1:5" ht="15">
      <c r="A40" s="35"/>
      <c r="B40" s="35"/>
      <c r="C40" s="35" t="s">
        <v>20</v>
      </c>
      <c r="D40" s="36"/>
      <c r="E40" s="36"/>
    </row>
    <row r="41" spans="1:5" ht="15.75">
      <c r="A41" s="34" t="s">
        <v>0</v>
      </c>
      <c r="B41" s="35"/>
      <c r="C41" s="35"/>
      <c r="D41" s="36"/>
      <c r="E41" s="36"/>
    </row>
    <row r="42" spans="1:5" ht="15">
      <c r="A42" s="35"/>
      <c r="B42" s="35"/>
      <c r="C42" s="35" t="s">
        <v>101</v>
      </c>
      <c r="D42" s="36"/>
      <c r="E42" s="36"/>
    </row>
    <row r="43" spans="1:5" ht="15.75">
      <c r="A43" s="34" t="s">
        <v>1</v>
      </c>
      <c r="B43" s="35"/>
      <c r="C43" s="35"/>
      <c r="D43" s="36"/>
      <c r="E43" s="36"/>
    </row>
    <row r="44" spans="1:5" ht="15">
      <c r="A44" s="35"/>
      <c r="B44" s="35"/>
      <c r="C44" s="35" t="s">
        <v>2</v>
      </c>
      <c r="D44" s="36"/>
      <c r="E44" s="36"/>
    </row>
    <row r="45" spans="1:5" ht="15.75">
      <c r="A45" s="34" t="s">
        <v>102</v>
      </c>
      <c r="B45" s="35"/>
      <c r="C45" s="35"/>
      <c r="D45" s="36"/>
      <c r="E45" s="36"/>
    </row>
    <row r="46" spans="1:5" ht="15">
      <c r="A46" s="35"/>
      <c r="B46" s="35"/>
      <c r="C46" s="35" t="s">
        <v>4</v>
      </c>
      <c r="D46" s="36"/>
      <c r="E46" s="36"/>
    </row>
    <row r="47" spans="1:5" ht="15.75">
      <c r="A47" s="34" t="s">
        <v>103</v>
      </c>
      <c r="B47" s="35"/>
      <c r="C47" s="35"/>
      <c r="D47" s="36"/>
      <c r="E47" s="36"/>
    </row>
    <row r="48" spans="1:5" ht="15">
      <c r="A48" s="35"/>
      <c r="B48" s="35"/>
      <c r="C48" s="35" t="s">
        <v>120</v>
      </c>
      <c r="D48" s="36"/>
      <c r="E48" s="36"/>
    </row>
    <row r="49" spans="1:5" ht="15.75">
      <c r="A49" s="34" t="s">
        <v>3</v>
      </c>
      <c r="B49" s="35"/>
      <c r="C49" s="35"/>
      <c r="D49" s="36"/>
      <c r="E49" s="36"/>
    </row>
    <row r="50" spans="1:5" ht="15">
      <c r="A50" s="35"/>
      <c r="B50" s="35"/>
      <c r="C50" s="35" t="s">
        <v>4</v>
      </c>
      <c r="D50" s="36"/>
      <c r="E50" s="36"/>
    </row>
    <row r="51" spans="1:5" ht="15.75">
      <c r="A51" s="34" t="s">
        <v>100</v>
      </c>
      <c r="B51" s="35"/>
      <c r="C51" s="35"/>
      <c r="D51" s="36"/>
      <c r="E51" s="36"/>
    </row>
    <row r="52" spans="1:5" ht="15.75">
      <c r="A52" s="35"/>
      <c r="B52" s="35"/>
      <c r="C52" s="37" t="s">
        <v>111</v>
      </c>
      <c r="D52" s="36"/>
      <c r="E52" s="36"/>
    </row>
    <row r="53" spans="1:5" ht="15.75">
      <c r="A53" s="35"/>
      <c r="B53" s="35"/>
      <c r="C53" s="37" t="s">
        <v>112</v>
      </c>
      <c r="D53" s="36"/>
      <c r="E53" s="36"/>
    </row>
    <row r="54" spans="1:5" ht="15.75">
      <c r="A54" s="35"/>
      <c r="B54" s="35"/>
      <c r="C54" s="37" t="s">
        <v>113</v>
      </c>
      <c r="D54" s="36"/>
      <c r="E54" s="36"/>
    </row>
  </sheetData>
  <sheetProtection/>
  <printOptions/>
  <pageMargins left="0.7" right="0.7" top="0.75" bottom="0.75" header="0.3" footer="0.3"/>
  <pageSetup fitToHeight="1" fitToWidth="1" horizontalDpi="600" verticalDpi="600" orientation="portrait" scale="62"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zoomScale="70" zoomScaleNormal="70" zoomScalePageLayoutView="0" workbookViewId="0" topLeftCell="G12">
      <selection activeCell="AQ8" sqref="AQ8"/>
    </sheetView>
  </sheetViews>
  <sheetFormatPr defaultColWidth="8.7109375" defaultRowHeight="12.75"/>
  <sheetData/>
  <sheetProtection/>
  <printOptions/>
  <pageMargins left="0.7" right="0.7" top="0.75" bottom="0.75" header="0.3" footer="0.3"/>
  <pageSetup fitToHeight="1" fitToWidth="1" horizontalDpi="600" verticalDpi="600" orientation="landscape" scale="36" r:id="rId2"/>
  <drawing r:id="rId1"/>
</worksheet>
</file>

<file path=xl/worksheets/sheet4.xml><?xml version="1.0" encoding="utf-8"?>
<worksheet xmlns="http://schemas.openxmlformats.org/spreadsheetml/2006/main" xmlns:r="http://schemas.openxmlformats.org/officeDocument/2006/relationships">
  <dimension ref="A3:IV28"/>
  <sheetViews>
    <sheetView zoomScalePageLayoutView="0" workbookViewId="0" topLeftCell="A4">
      <selection activeCell="A28" sqref="A28"/>
    </sheetView>
  </sheetViews>
  <sheetFormatPr defaultColWidth="9.140625" defaultRowHeight="12.75"/>
  <cols>
    <col min="1" max="1" width="58.57421875" style="0" customWidth="1"/>
  </cols>
  <sheetData>
    <row r="3" spans="1:76" s="1" customFormat="1" ht="15">
      <c r="A3" s="112" t="s">
        <v>143</v>
      </c>
      <c r="B3" s="127"/>
      <c r="C3" s="19"/>
      <c r="D3" s="18">
        <v>2015</v>
      </c>
      <c r="E3" s="19">
        <v>2016</v>
      </c>
      <c r="F3" s="19">
        <v>2017</v>
      </c>
      <c r="G3" s="19">
        <v>2018</v>
      </c>
      <c r="H3" s="19">
        <v>2019</v>
      </c>
      <c r="I3" s="6">
        <v>2020</v>
      </c>
      <c r="J3" s="131">
        <v>2021</v>
      </c>
      <c r="K3" s="131">
        <v>2022</v>
      </c>
      <c r="L3" s="131">
        <v>2023</v>
      </c>
      <c r="M3" s="131">
        <v>2024</v>
      </c>
      <c r="N3" s="131">
        <v>2025</v>
      </c>
      <c r="O3" s="131">
        <v>2026</v>
      </c>
      <c r="P3" s="131">
        <v>2027</v>
      </c>
      <c r="Q3" s="131">
        <v>2028</v>
      </c>
      <c r="R3" s="131">
        <v>2029</v>
      </c>
      <c r="S3" s="131">
        <v>2030</v>
      </c>
      <c r="T3" s="131">
        <v>2031</v>
      </c>
      <c r="U3" s="131">
        <v>2032</v>
      </c>
      <c r="V3" s="131">
        <v>2033</v>
      </c>
      <c r="W3" s="131">
        <v>2034</v>
      </c>
      <c r="X3" s="131">
        <v>2035</v>
      </c>
      <c r="Y3" s="131">
        <v>2036</v>
      </c>
      <c r="Z3" s="132">
        <v>2037</v>
      </c>
      <c r="AA3" s="132">
        <v>2038</v>
      </c>
      <c r="AB3" s="132">
        <v>2039</v>
      </c>
      <c r="AC3" s="132">
        <v>2040</v>
      </c>
      <c r="AD3" s="133">
        <v>2041</v>
      </c>
      <c r="AE3" s="134">
        <v>2042</v>
      </c>
      <c r="AF3" s="134">
        <v>2043</v>
      </c>
      <c r="AG3" s="134">
        <v>2044</v>
      </c>
      <c r="AH3" s="134">
        <v>2045</v>
      </c>
      <c r="AI3" s="134">
        <v>2046</v>
      </c>
      <c r="AJ3" s="134">
        <v>2047</v>
      </c>
      <c r="AK3" s="134">
        <v>2048</v>
      </c>
      <c r="AL3" s="134">
        <v>2049</v>
      </c>
      <c r="AM3" s="134">
        <v>2050</v>
      </c>
      <c r="AN3" s="134">
        <v>2051</v>
      </c>
      <c r="AO3" s="134">
        <v>2052</v>
      </c>
      <c r="AP3" s="49"/>
      <c r="AQ3" s="49"/>
      <c r="AR3" s="49"/>
      <c r="AS3" s="49"/>
      <c r="AT3" s="49"/>
      <c r="AU3" s="49"/>
      <c r="AV3" s="49"/>
      <c r="AW3" s="49"/>
      <c r="AY3" s="53"/>
      <c r="AZ3" s="49"/>
      <c r="BA3" s="49"/>
      <c r="BB3" s="49"/>
      <c r="BC3" s="49"/>
      <c r="BD3" s="49"/>
      <c r="BE3" s="49"/>
      <c r="BF3" s="49"/>
      <c r="BG3" s="49"/>
      <c r="BH3" s="49"/>
      <c r="BI3" s="49"/>
      <c r="BK3" s="49"/>
      <c r="BL3" s="49"/>
      <c r="BM3" s="49"/>
      <c r="BN3" s="49"/>
      <c r="BO3" s="49"/>
      <c r="BP3" s="50"/>
      <c r="BQ3" s="48"/>
      <c r="BR3" s="48"/>
      <c r="BS3" s="48"/>
      <c r="BT3" s="48"/>
      <c r="BU3" s="48"/>
      <c r="BV3" s="48"/>
      <c r="BW3" s="48"/>
      <c r="BX3" s="48"/>
    </row>
    <row r="4" spans="1:3" ht="14.25">
      <c r="A4" s="113" t="s">
        <v>43</v>
      </c>
      <c r="C4" s="75" t="s">
        <v>158</v>
      </c>
    </row>
    <row r="5" spans="1:3" ht="14.25">
      <c r="A5" s="115" t="s">
        <v>77</v>
      </c>
      <c r="C5" s="75" t="s">
        <v>158</v>
      </c>
    </row>
    <row r="6" spans="1:14" ht="15">
      <c r="A6" s="120" t="s">
        <v>144</v>
      </c>
      <c r="D6" s="75" t="s">
        <v>160</v>
      </c>
      <c r="E6" s="75" t="s">
        <v>161</v>
      </c>
      <c r="F6" s="135" t="s">
        <v>162</v>
      </c>
      <c r="G6" s="135" t="s">
        <v>163</v>
      </c>
      <c r="H6" s="135" t="s">
        <v>164</v>
      </c>
      <c r="I6" s="135" t="s">
        <v>165</v>
      </c>
      <c r="J6" s="135" t="s">
        <v>166</v>
      </c>
      <c r="K6" s="135" t="s">
        <v>167</v>
      </c>
      <c r="L6" s="135" t="s">
        <v>168</v>
      </c>
      <c r="M6" s="135" t="s">
        <v>170</v>
      </c>
      <c r="N6" s="135" t="s">
        <v>169</v>
      </c>
    </row>
    <row r="7" spans="1:22" ht="14.25">
      <c r="A7" s="136" t="s">
        <v>134</v>
      </c>
      <c r="D7" s="76">
        <v>25000</v>
      </c>
      <c r="E7" s="76">
        <v>100000</v>
      </c>
      <c r="F7" s="76">
        <v>250000</v>
      </c>
      <c r="G7" s="76">
        <v>360000</v>
      </c>
      <c r="H7" s="76">
        <v>360000</v>
      </c>
      <c r="I7" s="76">
        <v>360000</v>
      </c>
      <c r="J7" s="76">
        <v>360000</v>
      </c>
      <c r="K7" s="76">
        <v>360000</v>
      </c>
      <c r="L7" s="76">
        <v>250000</v>
      </c>
      <c r="M7" s="76">
        <v>100000</v>
      </c>
      <c r="N7" s="76">
        <v>40000</v>
      </c>
      <c r="O7" s="53"/>
      <c r="P7" s="53"/>
      <c r="Q7" s="53"/>
      <c r="R7" s="53"/>
      <c r="S7" s="53"/>
      <c r="T7" s="53"/>
      <c r="U7" s="53"/>
      <c r="V7" s="53"/>
    </row>
    <row r="8" spans="1:22" ht="14.25">
      <c r="A8" s="137" t="s">
        <v>139</v>
      </c>
      <c r="D8" s="77"/>
      <c r="E8" s="76">
        <v>50000</v>
      </c>
      <c r="F8" s="76">
        <v>50000</v>
      </c>
      <c r="G8" s="76">
        <v>50000</v>
      </c>
      <c r="H8" s="76">
        <v>50000</v>
      </c>
      <c r="I8" s="76">
        <v>50000</v>
      </c>
      <c r="J8" s="76">
        <v>50000</v>
      </c>
      <c r="K8" s="76">
        <v>50000</v>
      </c>
      <c r="L8" s="76">
        <v>50000</v>
      </c>
      <c r="M8" s="76">
        <v>50000</v>
      </c>
      <c r="N8" s="76">
        <v>25000</v>
      </c>
      <c r="O8" s="1" t="s">
        <v>34</v>
      </c>
      <c r="P8" s="1"/>
      <c r="Q8" s="53"/>
      <c r="R8" s="53"/>
      <c r="S8" s="53"/>
      <c r="T8" s="53"/>
      <c r="U8" s="53"/>
      <c r="V8" s="53"/>
    </row>
    <row r="9" spans="1:22" ht="14.25">
      <c r="A9" s="137" t="s">
        <v>140</v>
      </c>
      <c r="D9" s="78"/>
      <c r="E9" s="76">
        <v>50000</v>
      </c>
      <c r="F9" s="76">
        <v>50000</v>
      </c>
      <c r="G9" s="76">
        <v>50000</v>
      </c>
      <c r="H9" s="76">
        <v>50000</v>
      </c>
      <c r="I9" s="76">
        <v>50000</v>
      </c>
      <c r="J9" s="76">
        <v>50000</v>
      </c>
      <c r="K9" s="76">
        <v>50000</v>
      </c>
      <c r="L9" s="76">
        <v>50000</v>
      </c>
      <c r="M9" s="76">
        <v>50000</v>
      </c>
      <c r="N9" s="76">
        <v>25000</v>
      </c>
      <c r="O9" s="1"/>
      <c r="P9" s="1"/>
      <c r="Q9" s="1"/>
      <c r="R9" s="1"/>
      <c r="S9" s="1"/>
      <c r="T9" s="1"/>
      <c r="U9" s="1"/>
      <c r="V9" s="1"/>
    </row>
    <row r="10" ht="12.75">
      <c r="D10" s="139" t="s">
        <v>173</v>
      </c>
    </row>
    <row r="11" spans="1:22" ht="14.25">
      <c r="A11" s="136" t="s">
        <v>135</v>
      </c>
      <c r="D11" s="53"/>
      <c r="E11" s="53"/>
      <c r="F11" s="53"/>
      <c r="G11" s="53"/>
      <c r="H11" s="1"/>
      <c r="I11" s="1"/>
      <c r="J11" s="1"/>
      <c r="K11" s="1"/>
      <c r="L11" s="76">
        <v>25000</v>
      </c>
      <c r="M11" s="76">
        <v>100000</v>
      </c>
      <c r="N11" s="76">
        <v>250000</v>
      </c>
      <c r="O11" s="76">
        <v>360000</v>
      </c>
      <c r="P11" s="76">
        <v>360000</v>
      </c>
      <c r="Q11" s="76">
        <v>360000</v>
      </c>
      <c r="R11" s="76">
        <v>360000</v>
      </c>
      <c r="S11" s="76">
        <v>360000</v>
      </c>
      <c r="T11" s="76">
        <v>250000</v>
      </c>
      <c r="U11" s="76">
        <v>100000</v>
      </c>
      <c r="V11" s="76">
        <v>40000</v>
      </c>
    </row>
    <row r="12" spans="1:22" ht="14.25">
      <c r="A12" s="137" t="s">
        <v>141</v>
      </c>
      <c r="D12" s="41"/>
      <c r="E12" s="49"/>
      <c r="F12" s="49"/>
      <c r="G12" s="49" t="s">
        <v>34</v>
      </c>
      <c r="H12" s="49"/>
      <c r="I12" s="49"/>
      <c r="J12" s="1"/>
      <c r="K12" s="1"/>
      <c r="L12" s="77"/>
      <c r="M12" s="76">
        <v>50000</v>
      </c>
      <c r="N12" s="76">
        <v>50000</v>
      </c>
      <c r="O12" s="76">
        <v>50000</v>
      </c>
      <c r="P12" s="76">
        <v>50000</v>
      </c>
      <c r="Q12" s="76">
        <v>50000</v>
      </c>
      <c r="R12" s="76">
        <v>50000</v>
      </c>
      <c r="S12" s="76">
        <v>50000</v>
      </c>
      <c r="T12" s="76">
        <v>50000</v>
      </c>
      <c r="U12" s="76">
        <v>50000</v>
      </c>
      <c r="V12" s="76">
        <v>25000</v>
      </c>
    </row>
    <row r="13" spans="1:22" ht="14.25">
      <c r="A13" s="137" t="s">
        <v>142</v>
      </c>
      <c r="D13" s="53"/>
      <c r="E13" s="53"/>
      <c r="F13" s="53"/>
      <c r="G13" s="53"/>
      <c r="H13" s="53"/>
      <c r="I13" s="53"/>
      <c r="J13" s="1"/>
      <c r="K13" s="1"/>
      <c r="L13" s="78"/>
      <c r="M13" s="76">
        <v>50000</v>
      </c>
      <c r="N13" s="76">
        <v>50000</v>
      </c>
      <c r="O13" s="76">
        <v>50000</v>
      </c>
      <c r="P13" s="76">
        <v>50000</v>
      </c>
      <c r="Q13" s="76">
        <v>50000</v>
      </c>
      <c r="R13" s="76">
        <v>50000</v>
      </c>
      <c r="S13" s="76">
        <v>50000</v>
      </c>
      <c r="T13" s="76">
        <v>50000</v>
      </c>
      <c r="U13" s="76">
        <v>50000</v>
      </c>
      <c r="V13" s="76">
        <v>25000</v>
      </c>
    </row>
    <row r="14" spans="4:36" ht="14.25">
      <c r="D14" s="139" t="s">
        <v>173</v>
      </c>
      <c r="X14" s="53">
        <v>40000</v>
      </c>
      <c r="Y14" s="49">
        <v>100000</v>
      </c>
      <c r="Z14" s="49">
        <v>250000</v>
      </c>
      <c r="AA14" s="49">
        <v>360000</v>
      </c>
      <c r="AB14" s="49">
        <v>360000</v>
      </c>
      <c r="AC14" s="49">
        <v>360000</v>
      </c>
      <c r="AD14" s="49">
        <v>360000</v>
      </c>
      <c r="AE14" s="49">
        <v>360000</v>
      </c>
      <c r="AF14" s="49">
        <v>250000</v>
      </c>
      <c r="AG14" s="49">
        <v>100000</v>
      </c>
      <c r="AH14" s="49">
        <v>40000</v>
      </c>
      <c r="AI14" s="1"/>
      <c r="AJ14" s="49"/>
    </row>
    <row r="15" spans="1:4" ht="14.25">
      <c r="A15" s="138" t="s">
        <v>151</v>
      </c>
      <c r="D15" s="139" t="s">
        <v>175</v>
      </c>
    </row>
    <row r="17" spans="1:3" ht="15">
      <c r="A17" s="120" t="s">
        <v>145</v>
      </c>
      <c r="C17" s="75"/>
    </row>
    <row r="18" spans="1:6" ht="14.25">
      <c r="A18" s="129" t="s">
        <v>78</v>
      </c>
      <c r="C18" s="75" t="s">
        <v>172</v>
      </c>
      <c r="F18" t="s">
        <v>34</v>
      </c>
    </row>
    <row r="19" spans="1:4" ht="14.25">
      <c r="A19" s="141" t="s">
        <v>124</v>
      </c>
      <c r="B19" s="142"/>
      <c r="C19" s="143" t="s">
        <v>172</v>
      </c>
      <c r="D19" s="142" t="s">
        <v>174</v>
      </c>
    </row>
    <row r="20" spans="1:3" ht="14.25">
      <c r="A20" s="91" t="s">
        <v>148</v>
      </c>
      <c r="C20" s="75" t="s">
        <v>172</v>
      </c>
    </row>
    <row r="21" spans="1:3" ht="14.25">
      <c r="A21" s="91" t="s">
        <v>150</v>
      </c>
      <c r="C21" s="75" t="s">
        <v>172</v>
      </c>
    </row>
    <row r="23" ht="15">
      <c r="A23" s="79" t="s">
        <v>152</v>
      </c>
    </row>
    <row r="24" spans="1:14" ht="14.25">
      <c r="A24" s="140" t="s">
        <v>159</v>
      </c>
      <c r="C24" s="75" t="s">
        <v>172</v>
      </c>
      <c r="D24" s="54">
        <v>40000</v>
      </c>
      <c r="E24" s="56">
        <v>100000</v>
      </c>
      <c r="F24" s="56">
        <v>250000</v>
      </c>
      <c r="G24" s="56">
        <v>360000</v>
      </c>
      <c r="H24" s="56">
        <v>360000</v>
      </c>
      <c r="I24" s="56">
        <v>360000</v>
      </c>
      <c r="J24" s="56">
        <v>360000</v>
      </c>
      <c r="K24" s="56">
        <v>360000</v>
      </c>
      <c r="L24" s="56">
        <v>250000</v>
      </c>
      <c r="M24" s="56">
        <v>100000</v>
      </c>
      <c r="N24" s="56">
        <v>40000</v>
      </c>
    </row>
    <row r="25" spans="1:4" ht="14.25">
      <c r="A25" s="92"/>
      <c r="D25" s="75" t="s">
        <v>171</v>
      </c>
    </row>
    <row r="27" spans="2:256" ht="14.25">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c r="DU27" s="127"/>
      <c r="DV27" s="127"/>
      <c r="DW27" s="127"/>
      <c r="DX27" s="127"/>
      <c r="DY27" s="127"/>
      <c r="DZ27" s="127"/>
      <c r="EA27" s="127"/>
      <c r="EB27" s="127"/>
      <c r="EC27" s="127"/>
      <c r="ED27" s="127"/>
      <c r="EE27" s="127"/>
      <c r="EF27" s="127"/>
      <c r="EG27" s="127"/>
      <c r="EH27" s="127"/>
      <c r="EI27" s="127"/>
      <c r="EJ27" s="127"/>
      <c r="EK27" s="127"/>
      <c r="EL27" s="127"/>
      <c r="EM27" s="127"/>
      <c r="EN27" s="127"/>
      <c r="EO27" s="127"/>
      <c r="EP27" s="127"/>
      <c r="EQ27" s="127"/>
      <c r="ER27" s="127"/>
      <c r="ES27" s="127"/>
      <c r="ET27" s="127"/>
      <c r="EU27" s="127"/>
      <c r="EV27" s="127"/>
      <c r="EW27" s="127"/>
      <c r="EX27" s="127"/>
      <c r="EY27" s="127"/>
      <c r="EZ27" s="127"/>
      <c r="FA27" s="127"/>
      <c r="FB27" s="127"/>
      <c r="FC27" s="127"/>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c r="HS27" s="127"/>
      <c r="HT27" s="127"/>
      <c r="HU27" s="127"/>
      <c r="HV27" s="127"/>
      <c r="HW27" s="127"/>
      <c r="HX27" s="127"/>
      <c r="HY27" s="127"/>
      <c r="HZ27" s="127"/>
      <c r="IA27" s="127"/>
      <c r="IB27" s="127"/>
      <c r="IC27" s="127"/>
      <c r="ID27" s="127"/>
      <c r="IE27" s="127"/>
      <c r="IF27" s="127"/>
      <c r="IG27" s="127"/>
      <c r="IH27" s="127"/>
      <c r="II27" s="127"/>
      <c r="IJ27" s="127"/>
      <c r="IK27" s="127"/>
      <c r="IL27" s="127"/>
      <c r="IM27" s="127"/>
      <c r="IN27" s="127"/>
      <c r="IO27" s="127"/>
      <c r="IP27" s="127"/>
      <c r="IQ27" s="127"/>
      <c r="IR27" s="127"/>
      <c r="IS27" s="127"/>
      <c r="IT27" s="127"/>
      <c r="IU27" s="127"/>
      <c r="IV27" s="127"/>
    </row>
    <row r="28" spans="1:4" ht="12.75">
      <c r="A28" s="144" t="s">
        <v>176</v>
      </c>
      <c r="D28" s="75" t="s">
        <v>34</v>
      </c>
    </row>
  </sheetData>
  <sheetProtection/>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Martin Environmental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CMER Master Project Schedule</dc:title>
  <dc:subject/>
  <dc:creator>Hicks, Mark (ECY)</dc:creator>
  <cp:keywords/>
  <dc:description/>
  <cp:lastModifiedBy>mhic461</cp:lastModifiedBy>
  <cp:lastPrinted>2014-04-02T14:40:10Z</cp:lastPrinted>
  <dcterms:created xsi:type="dcterms:W3CDTF">2007-06-13T14:55:48Z</dcterms:created>
  <dcterms:modified xsi:type="dcterms:W3CDTF">2014-07-03T15:38:32Z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 Descripti">
    <vt:lpwstr>CMER Master Project Schedule</vt:lpwstr>
  </property>
  <property fmtid="{D5CDD505-2E9C-101B-9397-08002B2CF9AE}" pid="4" name="Display ">
    <vt:lpwstr>;#HOME;#BIZ_HM;#BIZ_FP;#BIZ_GOV;#BIZ_INDS;#SCI_HM;#SCI_FRST;#SCI_WETL;#ABT_TRBL;#BC_CMER;#</vt:lpwstr>
  </property>
  <property fmtid="{D5CDD505-2E9C-101B-9397-08002B2CF9AE}" pid="5" name="No Sh">
    <vt:lpwstr>1</vt:lpwstr>
  </property>
  <property fmtid="{D5CDD505-2E9C-101B-9397-08002B2CF9AE}" pid="6" name="Publication Ty">
    <vt:lpwstr>Publications</vt:lpwstr>
  </property>
  <property fmtid="{D5CDD505-2E9C-101B-9397-08002B2CF9AE}" pid="7" name="ContentTy">
    <vt:lpwstr>Publications</vt:lpwstr>
  </property>
</Properties>
</file>